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<sst xmlns="http://schemas.openxmlformats.org/spreadsheetml/2006/main" count="291" uniqueCount="99">
  <si>
    <t>КОДЫ</t>
  </si>
  <si>
    <t>Форма по ОКУД</t>
  </si>
  <si>
    <t>Дата</t>
  </si>
  <si>
    <t>по ОКПО</t>
  </si>
  <si>
    <t>по Перечню (Реестру)</t>
  </si>
  <si>
    <t>по ОКЕИ</t>
  </si>
  <si>
    <t>Наименование показателя</t>
  </si>
  <si>
    <t>Код по бюджетной классификации Российской Федерации</t>
  </si>
  <si>
    <t>I</t>
  </si>
  <si>
    <t>II</t>
  </si>
  <si>
    <t>III</t>
  </si>
  <si>
    <t>IV</t>
  </si>
  <si>
    <t>вида расходов</t>
  </si>
  <si>
    <t>КОСГУ</t>
  </si>
  <si>
    <t xml:space="preserve"> Главный бухгалтер       ___________  _______________________</t>
  </si>
  <si>
    <t xml:space="preserve">                                                (подпись)    (расшифровка подписи)</t>
  </si>
  <si>
    <t xml:space="preserve"> Исполнитель             _____________ ___________ ______________________    _________</t>
  </si>
  <si>
    <t>"___________"__________________20___г.</t>
  </si>
  <si>
    <t>СОГЛАСОВАННО</t>
  </si>
  <si>
    <t>(наименование должности лица, согласовывающий бюджетную смету учреждения)</t>
  </si>
  <si>
    <t>Глава Администрации муниципального образования "Медвежьегорский муниципальный район"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</si>
  <si>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</si>
  <si>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</si>
  <si>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</si>
  <si>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</si>
  <si>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</si>
  <si>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</si>
  <si>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</si>
  <si>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</si>
  <si>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Единица измерения: </t>
    </r>
    <r>
      <rPr>
        <b/>
        <sz val="12"/>
        <rFont val="Times New Roman"/>
        <family val="1"/>
      </rPr>
      <t>руб</t>
    </r>
  </si>
  <si>
    <t>Приложение №1</t>
  </si>
  <si>
    <t>раздел</t>
  </si>
  <si>
    <t>подраздел</t>
  </si>
  <si>
    <t>целевая статья</t>
  </si>
  <si>
    <t xml:space="preserve"> Руководитель учреждения                                                                        </t>
  </si>
  <si>
    <t xml:space="preserve"> (уполномоченное лицо)   _____________ ___________ _______________________       </t>
  </si>
  <si>
    <t xml:space="preserve">                          (должность)   (подпись)   (расшифровка подписи)    </t>
  </si>
  <si>
    <t xml:space="preserve">                                                                                          </t>
  </si>
  <si>
    <t xml:space="preserve">                                         (должность)   (подпись)     (расшифровка подписи)        (телефон)</t>
  </si>
  <si>
    <t xml:space="preserve">            (подпись)                                       (расшифровка подписи) </t>
  </si>
  <si>
    <r>
      <t xml:space="preserve">Итого по коду БК </t>
    </r>
    <r>
      <rPr>
        <b/>
        <sz val="12"/>
        <rFont val="Times New Roman"/>
        <family val="1"/>
      </rPr>
      <t>(по коду раздела)</t>
    </r>
  </si>
  <si>
    <t>Сумма, всего                                       в рублях</t>
  </si>
  <si>
    <r>
      <t xml:space="preserve">Главный распорядитель бюджетных средств       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</si>
  <si>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r>
      <t xml:space="preserve">Наименование бюджета       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Медвежьегорский муницпальный район</t>
    </r>
  </si>
  <si>
    <r>
      <t xml:space="preserve">Распорядитель бюджетных средств    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</si>
  <si>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t xml:space="preserve">                                                                     </t>
  </si>
  <si>
    <t>от "____" ____________20    г.</t>
  </si>
  <si>
    <t xml:space="preserve">  к Порядку составления, утверждения и ведения бюджетных смет муниципальных казённых учреждений,  утвержденному  Постановлением главы администрации муниципального образования  "Медвежьегорский муниципальный район"   утвержденный Постановлением администрации "Медвежьегорский муниципальный район" от 25.12.2013 года №2066 (с изменениями от 10.02.2014 года №128)</t>
  </si>
  <si>
    <t xml:space="preserve">«         »                                  2014 г. № </t>
  </si>
  <si>
    <t>по ОКТМО</t>
  </si>
  <si>
    <t>Плановый период</t>
  </si>
  <si>
    <t>Очередной финансовый год, в том числе по месяцам</t>
  </si>
  <si>
    <t>БЮДЖЕТНАЯ СМЕТА НА 2015___ГОД     И НА ПЛАНОВЫЙ ПЕРИОД  2016___ и 2017___ годов</t>
  </si>
  <si>
    <t>Получатель бюджетных средств ____МКОУ "Шуньгская СОШ"_______</t>
  </si>
  <si>
    <t>007</t>
  </si>
  <si>
    <t>0702</t>
  </si>
  <si>
    <t>0404205</t>
  </si>
  <si>
    <t>244</t>
  </si>
  <si>
    <t>221</t>
  </si>
  <si>
    <t>Итого по коду БК (по коду раздела)</t>
  </si>
  <si>
    <t>0701</t>
  </si>
  <si>
    <t>0402420</t>
  </si>
  <si>
    <t>111</t>
  </si>
  <si>
    <t>211</t>
  </si>
  <si>
    <t>213</t>
  </si>
  <si>
    <t>340</t>
  </si>
  <si>
    <t>0404206</t>
  </si>
  <si>
    <t>112</t>
  </si>
  <si>
    <t>212</t>
  </si>
  <si>
    <t>222</t>
  </si>
  <si>
    <t>226</t>
  </si>
  <si>
    <t>0404204</t>
  </si>
  <si>
    <t>0402421</t>
  </si>
  <si>
    <t>242</t>
  </si>
  <si>
    <t>223</t>
  </si>
  <si>
    <t>225</t>
  </si>
  <si>
    <t>851</t>
  </si>
  <si>
    <t>290</t>
  </si>
  <si>
    <t>852</t>
  </si>
  <si>
    <t>1004</t>
  </si>
  <si>
    <t>2004203</t>
  </si>
  <si>
    <t>313</t>
  </si>
  <si>
    <t>262</t>
  </si>
  <si>
    <t>20__16_ год</t>
  </si>
  <si>
    <t>20__17_ год</t>
  </si>
  <si>
    <t>Оплата труда гражданских служащих</t>
  </si>
  <si>
    <t>Начисления на оплату труда</t>
  </si>
  <si>
    <t>Прочие выплаты</t>
  </si>
  <si>
    <t>услуги связи</t>
  </si>
  <si>
    <t>транспортные услуги</t>
  </si>
  <si>
    <t>содержание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</si>
  <si>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</si>
  <si>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</si>
  <si>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</si>
  <si>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коммунальные расходы</t>
  </si>
  <si>
    <t>прочие расходы</t>
  </si>
  <si>
    <t>пособия по социальной помощи населению</t>
  </si>
  <si>
    <t>2004210</t>
  </si>
  <si>
    <t>310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</si>
</sst>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  <numFmt numFmtId="185" formatCode="#,##0.0_ ;[Red]\-#,##0.0\ "/>
    <numFmt numFmtId="186" formatCode="#,##0_ ;[Red]\-#,##0\ "/>
    <numFmt numFmtId="187" formatCode="0000"/>
    <numFmt numFmtId="188" formatCode="0000000"/>
    <numFmt numFmtId="189" formatCode="000\.00\.000\.0"/>
    <numFmt numFmtId="190" formatCode="#,##0.00;[Red]\-#,##0.00;0.00"/>
    <numFmt numFmtId="191" formatCode="000"/>
    <numFmt numFmtId="192" formatCode="000\.00\.00"/>
    <numFmt numFmtId="193" formatCode="0\.00"/>
    <numFmt numFmtId="194" formatCode="00\.00\.0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wrapText="1"/>
    </xf>
    <xf numFmtId="184" fontId="3" fillId="0" borderId="10" xfId="0" applyNumberFormat="1" applyFont="1" applyBorder="1" applyAlignment="1">
      <alignment horizontal="right" wrapText="1"/>
    </xf>
    <xf numFmtId="184" fontId="5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wrapText="1"/>
      <protection locked="0"/>
    </xf>
    <xf numFmtId="0" fontId="2" fillId="0" borderId="12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184" fontId="11" fillId="0" borderId="10" xfId="0" applyNumberFormat="1" applyFont="1" applyBorder="1" applyAlignment="1">
      <alignment horizontal="right" wrapText="1"/>
    </xf>
    <xf numFmtId="184" fontId="9" fillId="0" borderId="10" xfId="0" applyNumberFormat="1" applyFont="1" applyBorder="1" applyAlignment="1">
      <alignment horizontal="right" wrapText="1"/>
    </xf>
    <xf numFmtId="184" fontId="1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87"/>
  <sheetViews>
    <sheetView tabSelected="1" zoomScale="70" zoomScaleNormal="70" zoomScalePageLayoutView="0" workbookViewId="0" topLeftCell="A28">
      <selection activeCell="F34" sqref="F34"/>
    </sheetView>
  </sheetViews>
  <sheetFormatPr defaultColWidth="9.140625" defaultRowHeight="12.75"/>
  <cols>
    <col min="1" max="1" width="27.57421875" style="0" customWidth="1"/>
    <col min="2" max="2" width="8.00390625" style="0" customWidth="1"/>
    <col min="3" max="3" width="8.57421875" style="0" customWidth="1"/>
    <col min="4" max="4" width="12.28125" style="0" customWidth="1"/>
    <col min="5" max="5" width="7.8515625" style="0" customWidth="1"/>
    <col min="6" max="6" width="8.421875" style="0" customWidth="1"/>
    <col min="7" max="7" width="17.7109375" style="0" customWidth="1"/>
    <col min="8" max="8" width="13.7109375" style="0" customWidth="1"/>
    <col min="9" max="9" width="14.7109375" style="0" customWidth="1"/>
    <col min="10" max="10" width="14.140625" style="0" customWidth="1"/>
    <col min="11" max="11" width="14.28125" style="0" customWidth="1"/>
    <col min="12" max="12" width="14.140625" style="0" customWidth="1"/>
    <col min="13" max="19" width="14.7109375" style="0" customWidth="1"/>
    <col min="20" max="20" width="15.421875" style="0" customWidth="1"/>
    <col min="21" max="21" width="15.00390625" style="0" customWidth="1"/>
  </cols>
  <sheetData>
    <row r="3" spans="1:19" ht="15.75" customHeight="1">
      <c r="A3" s="55" t="s">
        <v>18</v>
      </c>
      <c r="B3" s="55"/>
      <c r="C3" s="55"/>
      <c r="D3" s="55"/>
      <c r="E3" s="55"/>
      <c r="F3" s="2"/>
      <c r="G3" s="2"/>
      <c r="H3" s="5"/>
      <c r="I3" s="5"/>
      <c r="J3" s="5"/>
      <c r="K3" s="5"/>
      <c r="L3" s="5"/>
      <c r="M3" s="5"/>
      <c r="N3" s="5"/>
      <c r="O3" s="43" t="s">
        <v>30</v>
      </c>
      <c r="P3" s="43"/>
      <c r="Q3" s="43"/>
      <c r="R3" s="43"/>
      <c r="S3" s="43"/>
    </row>
    <row r="4" spans="1:19" ht="35.25" customHeight="1">
      <c r="A4" s="49" t="s">
        <v>20</v>
      </c>
      <c r="B4" s="49"/>
      <c r="C4" s="49"/>
      <c r="D4" s="49"/>
      <c r="E4" s="49"/>
      <c r="F4" s="48"/>
      <c r="G4" s="48"/>
      <c r="H4" s="5"/>
      <c r="I4" s="5"/>
      <c r="J4" s="5"/>
      <c r="K4" s="5"/>
      <c r="L4" s="5"/>
      <c r="M4" s="5"/>
      <c r="N4" s="5"/>
      <c r="O4" s="45" t="s">
        <v>47</v>
      </c>
      <c r="P4" s="46"/>
      <c r="Q4" s="46"/>
      <c r="R4" s="46"/>
      <c r="S4" s="46"/>
    </row>
    <row r="5" spans="1:19" ht="69" customHeight="1">
      <c r="A5" s="50" t="s">
        <v>19</v>
      </c>
      <c r="B5" s="50"/>
      <c r="C5" s="50"/>
      <c r="D5" s="50"/>
      <c r="E5" s="50"/>
      <c r="F5" s="51"/>
      <c r="G5" s="51"/>
      <c r="H5" s="5"/>
      <c r="I5" s="5"/>
      <c r="J5" s="5"/>
      <c r="K5" s="5"/>
      <c r="L5" s="5"/>
      <c r="M5" s="5"/>
      <c r="N5" s="5"/>
      <c r="O5" s="46"/>
      <c r="P5" s="46"/>
      <c r="Q5" s="46"/>
      <c r="R5" s="46"/>
      <c r="S5" s="46"/>
    </row>
    <row r="6" spans="1:19" ht="24" customHeight="1">
      <c r="A6" s="47" t="s">
        <v>45</v>
      </c>
      <c r="B6" s="47"/>
      <c r="C6" s="47"/>
      <c r="D6" s="47"/>
      <c r="E6" s="47"/>
      <c r="F6" s="48"/>
      <c r="G6" s="20"/>
      <c r="H6" s="5"/>
      <c r="I6" s="5"/>
      <c r="J6" s="5"/>
      <c r="K6" s="5"/>
      <c r="L6" s="5"/>
      <c r="M6" s="5"/>
      <c r="N6" s="5"/>
      <c r="O6" s="43" t="s">
        <v>48</v>
      </c>
      <c r="P6" s="43"/>
      <c r="Q6" s="43"/>
      <c r="R6" s="43"/>
      <c r="S6" s="43"/>
    </row>
    <row r="7" spans="1:19" ht="17.25" customHeight="1">
      <c r="A7" s="37" t="s">
        <v>39</v>
      </c>
      <c r="B7" s="37"/>
      <c r="C7" s="37"/>
      <c r="D7" s="37"/>
      <c r="E7" s="37"/>
      <c r="F7" s="38"/>
      <c r="G7" s="2"/>
      <c r="H7" s="5"/>
      <c r="I7" s="5"/>
      <c r="J7" s="5"/>
      <c r="K7" s="5"/>
      <c r="L7" s="5"/>
      <c r="M7" s="5"/>
      <c r="N7" s="5"/>
      <c r="O7" s="4"/>
      <c r="P7" s="4"/>
      <c r="Q7" s="4"/>
      <c r="R7" s="4"/>
      <c r="S7" s="4"/>
    </row>
    <row r="8" spans="1:19" ht="15.75">
      <c r="A8" s="1"/>
      <c r="B8" s="1"/>
      <c r="C8" s="1"/>
      <c r="D8" s="1"/>
      <c r="E8" s="1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  <c r="S8" s="8" t="s">
        <v>0</v>
      </c>
    </row>
    <row r="9" spans="1:19" ht="32.25">
      <c r="A9" s="60" t="s">
        <v>52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"/>
      <c r="N9" s="5"/>
      <c r="O9" s="5"/>
      <c r="P9" s="5"/>
      <c r="Q9" s="5"/>
      <c r="R9" s="5" t="s">
        <v>1</v>
      </c>
      <c r="S9" s="8">
        <v>501012</v>
      </c>
    </row>
    <row r="10" spans="1:19" ht="31.5" customHeight="1">
      <c r="A10" s="60" t="s">
        <v>46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"/>
      <c r="N10" s="5"/>
      <c r="O10" s="5"/>
      <c r="P10" s="5"/>
      <c r="Q10" s="5"/>
      <c r="R10" s="5" t="s">
        <v>2</v>
      </c>
      <c r="S10" s="8"/>
    </row>
    <row r="11" spans="1:19" ht="15.75">
      <c r="A11" s="1"/>
      <c r="B11" s="1"/>
      <c r="C11" s="1"/>
      <c r="D11" s="1"/>
      <c r="E11" s="1"/>
      <c r="F11" s="37"/>
      <c r="G11" s="37"/>
      <c r="H11" s="37"/>
      <c r="I11" s="37"/>
      <c r="J11" s="1"/>
      <c r="K11" s="37"/>
      <c r="L11" s="37"/>
      <c r="M11" s="37"/>
      <c r="N11" s="37"/>
      <c r="O11" s="37"/>
      <c r="P11" s="5"/>
      <c r="Q11" s="5"/>
      <c r="R11" s="5" t="s">
        <v>3</v>
      </c>
      <c r="S11" s="8"/>
    </row>
    <row r="12" spans="1:19" ht="18.75" customHeight="1">
      <c r="A12" s="59" t="s">
        <v>53</v>
      </c>
      <c r="B12" s="59"/>
      <c r="C12" s="59"/>
      <c r="D12" s="59"/>
      <c r="E12" s="59"/>
      <c r="F12" s="59"/>
      <c r="G12" s="59"/>
      <c r="H12" s="59"/>
      <c r="I12" s="59"/>
      <c r="J12" s="59"/>
      <c r="K12" s="5"/>
      <c r="L12" s="5"/>
      <c r="M12" s="5"/>
      <c r="N12" s="5"/>
      <c r="O12" s="5"/>
      <c r="P12" s="5"/>
      <c r="Q12" s="43" t="s">
        <v>4</v>
      </c>
      <c r="R12" s="43"/>
      <c r="S12" s="8"/>
    </row>
    <row r="13" spans="1:19" ht="33.75" customHeight="1">
      <c r="A13" s="59" t="s">
        <v>44</v>
      </c>
      <c r="B13" s="59"/>
      <c r="C13" s="59"/>
      <c r="D13" s="59"/>
      <c r="E13" s="59"/>
      <c r="F13" s="59"/>
      <c r="G13" s="59"/>
      <c r="H13" s="59"/>
      <c r="I13" s="59"/>
      <c r="J13" s="59"/>
      <c r="K13" s="5"/>
      <c r="L13" s="5"/>
      <c r="M13" s="5"/>
      <c r="N13" s="5"/>
      <c r="O13" s="5"/>
      <c r="P13" s="5"/>
      <c r="Q13" s="43" t="s">
        <v>4</v>
      </c>
      <c r="R13" s="43"/>
      <c r="S13" s="39"/>
    </row>
    <row r="14" spans="1:19" ht="22.5" customHeight="1">
      <c r="A14" s="59" t="s">
        <v>42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"/>
      <c r="N14" s="5"/>
      <c r="O14" s="5"/>
      <c r="P14" s="5"/>
      <c r="Q14" s="43" t="s">
        <v>4</v>
      </c>
      <c r="R14" s="43"/>
      <c r="S14" s="40"/>
    </row>
    <row r="15" spans="1:19" ht="15.75">
      <c r="A15" s="59" t="s">
        <v>43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"/>
      <c r="N15" s="5"/>
      <c r="O15" s="5"/>
      <c r="P15" s="5"/>
      <c r="Q15" s="5"/>
      <c r="R15" s="5" t="s">
        <v>49</v>
      </c>
      <c r="S15" s="8"/>
    </row>
    <row r="16" spans="1:19" ht="15.75" customHeight="1">
      <c r="A16" s="59" t="s">
        <v>29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7"/>
      <c r="M16" s="37"/>
      <c r="N16" s="37"/>
      <c r="O16" s="37"/>
      <c r="P16" s="37"/>
      <c r="Q16" s="5"/>
      <c r="R16" s="43" t="s">
        <v>5</v>
      </c>
      <c r="S16" s="41">
        <v>383</v>
      </c>
    </row>
    <row r="17" spans="1:19" ht="15.75">
      <c r="A17" s="1"/>
      <c r="B17" s="55"/>
      <c r="C17" s="55"/>
      <c r="D17" s="55"/>
      <c r="E17" s="55"/>
      <c r="F17" s="5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5"/>
      <c r="R17" s="43"/>
      <c r="S17" s="42"/>
    </row>
    <row r="18" spans="1:19" ht="15.75" customHeight="1">
      <c r="A18" s="1"/>
      <c r="B18" s="55"/>
      <c r="C18" s="55"/>
      <c r="D18" s="55"/>
      <c r="E18" s="55"/>
      <c r="F18" s="55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"/>
      <c r="R18" s="1"/>
      <c r="S18" s="1"/>
    </row>
    <row r="19" spans="1:21" ht="15.75" customHeight="1">
      <c r="A19" s="8"/>
      <c r="B19" s="44"/>
      <c r="C19" s="44"/>
      <c r="D19" s="44"/>
      <c r="E19" s="44"/>
      <c r="F19" s="44"/>
      <c r="G19" s="52" t="s">
        <v>41</v>
      </c>
      <c r="H19" s="56" t="s">
        <v>51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6" t="s">
        <v>50</v>
      </c>
      <c r="U19" s="57"/>
    </row>
    <row r="20" spans="1:21" ht="31.5" customHeight="1">
      <c r="A20" s="41" t="s">
        <v>6</v>
      </c>
      <c r="B20" s="44" t="s">
        <v>7</v>
      </c>
      <c r="C20" s="44"/>
      <c r="D20" s="44"/>
      <c r="E20" s="44"/>
      <c r="F20" s="44"/>
      <c r="G20" s="53"/>
      <c r="H20" s="35" t="s">
        <v>8</v>
      </c>
      <c r="I20" s="35" t="s">
        <v>9</v>
      </c>
      <c r="J20" s="35" t="s">
        <v>10</v>
      </c>
      <c r="K20" s="35" t="s">
        <v>11</v>
      </c>
      <c r="L20" s="35" t="s">
        <v>21</v>
      </c>
      <c r="M20" s="35" t="s">
        <v>22</v>
      </c>
      <c r="N20" s="35" t="s">
        <v>23</v>
      </c>
      <c r="O20" s="35" t="s">
        <v>24</v>
      </c>
      <c r="P20" s="35" t="s">
        <v>25</v>
      </c>
      <c r="Q20" s="35" t="s">
        <v>26</v>
      </c>
      <c r="R20" s="35" t="s">
        <v>27</v>
      </c>
      <c r="S20" s="35" t="s">
        <v>28</v>
      </c>
      <c r="T20" s="30" t="s">
        <v>83</v>
      </c>
      <c r="U20" s="30" t="s">
        <v>84</v>
      </c>
    </row>
    <row r="21" spans="1:21" ht="47.25" customHeight="1">
      <c r="A21" s="41"/>
      <c r="B21" s="9" t="s">
        <v>31</v>
      </c>
      <c r="C21" s="9" t="s">
        <v>32</v>
      </c>
      <c r="D21" s="9" t="s">
        <v>33</v>
      </c>
      <c r="E21" s="9" t="s">
        <v>12</v>
      </c>
      <c r="F21" s="9" t="s">
        <v>13</v>
      </c>
      <c r="G21" s="5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1"/>
      <c r="U21" s="31"/>
    </row>
    <row r="22" spans="1:21" ht="12.75" customHeight="1">
      <c r="A22" s="34">
        <v>1</v>
      </c>
      <c r="B22" s="34">
        <v>3</v>
      </c>
      <c r="C22" s="34">
        <v>4</v>
      </c>
      <c r="D22" s="34">
        <v>5</v>
      </c>
      <c r="E22" s="34">
        <v>6</v>
      </c>
      <c r="F22" s="34">
        <v>7</v>
      </c>
      <c r="G22" s="34">
        <v>8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1"/>
      <c r="U22" s="31"/>
    </row>
    <row r="23" spans="1:21" ht="12.75" customHeight="1">
      <c r="A23" s="34"/>
      <c r="B23" s="34"/>
      <c r="C23" s="34"/>
      <c r="D23" s="34"/>
      <c r="E23" s="34"/>
      <c r="F23" s="34"/>
      <c r="G23" s="3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1"/>
      <c r="U23" s="31"/>
    </row>
    <row r="24" spans="1:21" ht="28.5" customHeight="1">
      <c r="A24" s="28" t="s">
        <v>85</v>
      </c>
      <c r="B24" s="21" t="s">
        <v>54</v>
      </c>
      <c r="C24" s="21" t="s">
        <v>55</v>
      </c>
      <c r="D24" s="21" t="s">
        <v>56</v>
      </c>
      <c r="E24" s="6">
        <v>111</v>
      </c>
      <c r="F24" s="6">
        <v>211</v>
      </c>
      <c r="G24" s="15">
        <f aca="true" t="shared" si="0" ref="G24:G34">SUM(H24:S24)</f>
        <v>7143766</v>
      </c>
      <c r="H24" s="6">
        <v>714376</v>
      </c>
      <c r="I24" s="6">
        <v>714376</v>
      </c>
      <c r="J24" s="6">
        <v>714376</v>
      </c>
      <c r="K24" s="6">
        <v>714376</v>
      </c>
      <c r="L24" s="6">
        <v>714376</v>
      </c>
      <c r="M24" s="6">
        <v>1600000</v>
      </c>
      <c r="N24" s="6">
        <v>363130</v>
      </c>
      <c r="O24" s="6">
        <v>180000</v>
      </c>
      <c r="P24" s="6">
        <v>714376</v>
      </c>
      <c r="Q24" s="6">
        <v>714380</v>
      </c>
      <c r="R24" s="6"/>
      <c r="S24" s="6"/>
      <c r="T24" s="6">
        <v>6715140</v>
      </c>
      <c r="U24" s="6">
        <v>5953806</v>
      </c>
    </row>
    <row r="25" spans="1:21" ht="31.5" customHeight="1">
      <c r="A25" s="28" t="s">
        <v>86</v>
      </c>
      <c r="B25" s="21" t="s">
        <v>54</v>
      </c>
      <c r="C25" s="21" t="s">
        <v>55</v>
      </c>
      <c r="D25" s="21" t="s">
        <v>56</v>
      </c>
      <c r="E25" s="6">
        <v>111</v>
      </c>
      <c r="F25" s="6">
        <v>213</v>
      </c>
      <c r="G25" s="15">
        <f t="shared" si="0"/>
        <v>2373159</v>
      </c>
      <c r="H25" s="22">
        <v>215742</v>
      </c>
      <c r="I25" s="22">
        <v>215742</v>
      </c>
      <c r="J25" s="22">
        <v>215742</v>
      </c>
      <c r="K25" s="22">
        <v>215742</v>
      </c>
      <c r="L25" s="22">
        <v>215742</v>
      </c>
      <c r="M25" s="22">
        <v>483200</v>
      </c>
      <c r="N25" s="22">
        <v>109665</v>
      </c>
      <c r="O25" s="22">
        <v>54360</v>
      </c>
      <c r="P25" s="22">
        <v>215742</v>
      </c>
      <c r="Q25" s="22">
        <v>215742</v>
      </c>
      <c r="R25" s="22">
        <v>215740</v>
      </c>
      <c r="S25" s="11"/>
      <c r="T25" s="6">
        <v>2230769</v>
      </c>
      <c r="U25" s="6">
        <v>1969722</v>
      </c>
    </row>
    <row r="26" spans="1:21" ht="21" customHeight="1">
      <c r="A26" s="28" t="s">
        <v>87</v>
      </c>
      <c r="B26" s="21" t="s">
        <v>54</v>
      </c>
      <c r="C26" s="21" t="s">
        <v>55</v>
      </c>
      <c r="D26" s="21" t="s">
        <v>56</v>
      </c>
      <c r="E26" s="6">
        <v>112</v>
      </c>
      <c r="F26" s="6">
        <v>212</v>
      </c>
      <c r="G26" s="15">
        <f t="shared" si="0"/>
        <v>20000</v>
      </c>
      <c r="H26" s="22"/>
      <c r="I26" s="22"/>
      <c r="J26" s="22">
        <v>6000</v>
      </c>
      <c r="K26" s="22">
        <v>6000</v>
      </c>
      <c r="L26" s="22"/>
      <c r="M26" s="22"/>
      <c r="N26" s="22"/>
      <c r="O26" s="22"/>
      <c r="P26" s="22"/>
      <c r="Q26" s="22">
        <v>8000</v>
      </c>
      <c r="R26" s="22"/>
      <c r="S26" s="11"/>
      <c r="T26" s="6">
        <v>18800</v>
      </c>
      <c r="U26" s="6">
        <v>16600</v>
      </c>
    </row>
    <row r="27" spans="1:21" ht="21" customHeight="1">
      <c r="A27" s="28" t="s">
        <v>88</v>
      </c>
      <c r="B27" s="21" t="s">
        <v>54</v>
      </c>
      <c r="C27" s="21" t="s">
        <v>55</v>
      </c>
      <c r="D27" s="21" t="s">
        <v>56</v>
      </c>
      <c r="E27" s="6">
        <v>244</v>
      </c>
      <c r="F27" s="6">
        <v>221</v>
      </c>
      <c r="G27" s="15">
        <f t="shared" si="0"/>
        <v>100000</v>
      </c>
      <c r="H27" s="22">
        <v>8000</v>
      </c>
      <c r="I27" s="22">
        <v>8000</v>
      </c>
      <c r="J27" s="22">
        <v>8000</v>
      </c>
      <c r="K27" s="22">
        <v>8000</v>
      </c>
      <c r="L27" s="22">
        <v>8000</v>
      </c>
      <c r="M27" s="22">
        <v>8000</v>
      </c>
      <c r="N27" s="22">
        <v>16000</v>
      </c>
      <c r="O27" s="22">
        <v>4000</v>
      </c>
      <c r="P27" s="22">
        <v>6000</v>
      </c>
      <c r="Q27" s="22">
        <v>8000</v>
      </c>
      <c r="R27" s="22">
        <v>8000</v>
      </c>
      <c r="S27" s="22">
        <v>10000</v>
      </c>
      <c r="T27" s="6">
        <v>92500</v>
      </c>
      <c r="U27" s="6">
        <v>83000</v>
      </c>
    </row>
    <row r="28" spans="1:21" ht="21" customHeight="1">
      <c r="A28" s="18" t="s">
        <v>89</v>
      </c>
      <c r="B28" s="21" t="s">
        <v>54</v>
      </c>
      <c r="C28" s="21" t="s">
        <v>55</v>
      </c>
      <c r="D28" s="21" t="s">
        <v>56</v>
      </c>
      <c r="E28" s="6">
        <v>112</v>
      </c>
      <c r="F28" s="6">
        <v>222</v>
      </c>
      <c r="G28" s="15">
        <f t="shared" si="0"/>
        <v>7000</v>
      </c>
      <c r="H28" s="22"/>
      <c r="I28" s="22"/>
      <c r="J28" s="22">
        <v>2000</v>
      </c>
      <c r="K28" s="22">
        <v>2000</v>
      </c>
      <c r="L28" s="22"/>
      <c r="M28" s="22"/>
      <c r="N28" s="22"/>
      <c r="O28" s="22"/>
      <c r="P28" s="22"/>
      <c r="Q28" s="22">
        <v>3000</v>
      </c>
      <c r="R28" s="22"/>
      <c r="S28" s="11"/>
      <c r="T28" s="6">
        <v>6580</v>
      </c>
      <c r="U28" s="6">
        <v>5810</v>
      </c>
    </row>
    <row r="29" spans="1:21" ht="21" customHeight="1">
      <c r="A29" s="18" t="s">
        <v>90</v>
      </c>
      <c r="B29" s="21" t="s">
        <v>54</v>
      </c>
      <c r="C29" s="21" t="s">
        <v>55</v>
      </c>
      <c r="D29" s="21" t="s">
        <v>56</v>
      </c>
      <c r="E29" s="6">
        <v>242</v>
      </c>
      <c r="F29" s="6">
        <v>225</v>
      </c>
      <c r="G29" s="15">
        <f t="shared" si="0"/>
        <v>3600</v>
      </c>
      <c r="H29" s="22"/>
      <c r="I29" s="22">
        <v>800</v>
      </c>
      <c r="J29" s="22"/>
      <c r="K29" s="22"/>
      <c r="L29" s="22"/>
      <c r="M29" s="22">
        <v>2000</v>
      </c>
      <c r="N29" s="22"/>
      <c r="O29" s="22"/>
      <c r="P29" s="22"/>
      <c r="Q29" s="22"/>
      <c r="R29" s="22">
        <v>800</v>
      </c>
      <c r="S29" s="11"/>
      <c r="T29" s="6">
        <v>3384</v>
      </c>
      <c r="U29" s="6">
        <v>2988</v>
      </c>
    </row>
    <row r="30" spans="1:21" ht="21" customHeight="1">
      <c r="A30" s="18" t="s">
        <v>91</v>
      </c>
      <c r="B30" s="21" t="s">
        <v>54</v>
      </c>
      <c r="C30" s="21" t="s">
        <v>55</v>
      </c>
      <c r="D30" s="21" t="s">
        <v>56</v>
      </c>
      <c r="E30" s="6">
        <v>244</v>
      </c>
      <c r="F30" s="6">
        <v>226</v>
      </c>
      <c r="G30" s="15">
        <f>SUM(H30:S30)</f>
        <v>95000</v>
      </c>
      <c r="H30" s="22"/>
      <c r="I30" s="22"/>
      <c r="J30" s="22">
        <v>10000</v>
      </c>
      <c r="K30" s="22">
        <v>10000</v>
      </c>
      <c r="L30" s="22">
        <v>10000</v>
      </c>
      <c r="M30" s="22"/>
      <c r="N30" s="22"/>
      <c r="O30" s="22">
        <v>55000</v>
      </c>
      <c r="P30" s="22"/>
      <c r="Q30" s="22">
        <v>10000</v>
      </c>
      <c r="R30" s="22"/>
      <c r="S30" s="11"/>
      <c r="T30" s="6">
        <v>89300</v>
      </c>
      <c r="U30" s="6">
        <v>78850</v>
      </c>
    </row>
    <row r="31" spans="1:21" ht="21" customHeight="1">
      <c r="A31" s="18" t="s">
        <v>91</v>
      </c>
      <c r="B31" s="21" t="s">
        <v>54</v>
      </c>
      <c r="C31" s="21" t="s">
        <v>55</v>
      </c>
      <c r="D31" s="21" t="s">
        <v>56</v>
      </c>
      <c r="E31" s="6">
        <v>112</v>
      </c>
      <c r="F31" s="6">
        <v>226</v>
      </c>
      <c r="G31" s="15">
        <f t="shared" si="0"/>
        <v>30000</v>
      </c>
      <c r="H31" s="22"/>
      <c r="I31" s="22"/>
      <c r="J31" s="22">
        <v>10000</v>
      </c>
      <c r="K31" s="22">
        <v>10000</v>
      </c>
      <c r="L31" s="22"/>
      <c r="M31" s="22"/>
      <c r="N31" s="22"/>
      <c r="O31" s="22"/>
      <c r="P31" s="22"/>
      <c r="Q31" s="22">
        <v>10000</v>
      </c>
      <c r="R31" s="22"/>
      <c r="S31" s="11"/>
      <c r="T31" s="6">
        <v>25700</v>
      </c>
      <c r="U31" s="6">
        <v>24900</v>
      </c>
    </row>
    <row r="32" spans="1:21" ht="30.75" customHeight="1">
      <c r="A32" s="18" t="s">
        <v>92</v>
      </c>
      <c r="B32" s="21" t="s">
        <v>54</v>
      </c>
      <c r="C32" s="21" t="s">
        <v>55</v>
      </c>
      <c r="D32" s="21" t="s">
        <v>56</v>
      </c>
      <c r="E32" s="6">
        <v>244</v>
      </c>
      <c r="F32" s="6">
        <v>310</v>
      </c>
      <c r="G32" s="15">
        <f t="shared" si="0"/>
        <v>40000</v>
      </c>
      <c r="H32" s="22"/>
      <c r="I32" s="22"/>
      <c r="J32" s="22"/>
      <c r="K32" s="22"/>
      <c r="L32" s="22"/>
      <c r="M32" s="22"/>
      <c r="N32" s="22"/>
      <c r="O32" s="22">
        <v>40000</v>
      </c>
      <c r="P32" s="22"/>
      <c r="Q32" s="22"/>
      <c r="R32" s="22"/>
      <c r="S32" s="11"/>
      <c r="T32" s="6">
        <v>37600</v>
      </c>
      <c r="U32" s="6">
        <v>33200</v>
      </c>
    </row>
    <row r="33" spans="1:21" ht="31.5" customHeight="1">
      <c r="A33" s="18" t="s">
        <v>93</v>
      </c>
      <c r="B33" s="21" t="s">
        <v>54</v>
      </c>
      <c r="C33" s="21" t="s">
        <v>55</v>
      </c>
      <c r="D33" s="21" t="s">
        <v>56</v>
      </c>
      <c r="E33" s="6">
        <v>244</v>
      </c>
      <c r="F33" s="6">
        <v>340</v>
      </c>
      <c r="G33" s="15">
        <f t="shared" si="0"/>
        <v>354000</v>
      </c>
      <c r="H33" s="22">
        <v>35000</v>
      </c>
      <c r="I33" s="22">
        <v>45000</v>
      </c>
      <c r="J33" s="22">
        <v>38000</v>
      </c>
      <c r="K33" s="22">
        <v>35000</v>
      </c>
      <c r="L33" s="22">
        <v>35000</v>
      </c>
      <c r="M33" s="22">
        <v>50000</v>
      </c>
      <c r="N33" s="22"/>
      <c r="O33" s="22"/>
      <c r="P33" s="22">
        <v>39000</v>
      </c>
      <c r="Q33" s="22">
        <v>35000</v>
      </c>
      <c r="R33" s="22">
        <v>36000</v>
      </c>
      <c r="S33" s="22">
        <v>6000</v>
      </c>
      <c r="T33" s="6">
        <v>330000</v>
      </c>
      <c r="U33" s="6">
        <v>293820</v>
      </c>
    </row>
    <row r="34" spans="1:21" ht="21" customHeight="1">
      <c r="A34" s="10" t="s">
        <v>88</v>
      </c>
      <c r="B34" s="21" t="s">
        <v>54</v>
      </c>
      <c r="C34" s="21" t="s">
        <v>55</v>
      </c>
      <c r="D34" s="21" t="s">
        <v>56</v>
      </c>
      <c r="E34" s="13" t="s">
        <v>73</v>
      </c>
      <c r="F34" s="13" t="s">
        <v>58</v>
      </c>
      <c r="G34" s="15">
        <f t="shared" si="0"/>
        <v>20000</v>
      </c>
      <c r="H34" s="23">
        <v>1666</v>
      </c>
      <c r="I34" s="23">
        <v>1666</v>
      </c>
      <c r="J34" s="23">
        <v>1666</v>
      </c>
      <c r="K34" s="23">
        <v>1666</v>
      </c>
      <c r="L34" s="23">
        <v>1666</v>
      </c>
      <c r="M34" s="23">
        <v>1666</v>
      </c>
      <c r="N34" s="23">
        <v>1666</v>
      </c>
      <c r="O34" s="23">
        <v>1666</v>
      </c>
      <c r="P34" s="23">
        <v>1666</v>
      </c>
      <c r="Q34" s="23">
        <v>1666</v>
      </c>
      <c r="R34" s="23">
        <v>1666</v>
      </c>
      <c r="S34" s="23">
        <v>1674</v>
      </c>
      <c r="T34" s="27">
        <v>18806</v>
      </c>
      <c r="U34" s="27">
        <v>16600</v>
      </c>
    </row>
    <row r="35" spans="1:21" ht="31.5" customHeight="1">
      <c r="A35" s="19" t="s">
        <v>40</v>
      </c>
      <c r="B35" s="13"/>
      <c r="C35" s="13"/>
      <c r="D35" s="13"/>
      <c r="E35" s="13"/>
      <c r="F35" s="13"/>
      <c r="G35" s="16">
        <f>G24+G25+G26+G27+G28+G29+G30+G31+G32+G33+G34</f>
        <v>10186525</v>
      </c>
      <c r="H35" s="16">
        <f>H24+H25+H26+H27+H28+H29+H30+H31+H32+H33+H34</f>
        <v>974784</v>
      </c>
      <c r="I35" s="16">
        <f aca="true" t="shared" si="1" ref="I35:U35">I24+I25+I26+I27+I28+I29+I30+I31+I32+I33+I34</f>
        <v>985584</v>
      </c>
      <c r="J35" s="24">
        <f t="shared" si="1"/>
        <v>1005784</v>
      </c>
      <c r="K35" s="24">
        <f t="shared" si="1"/>
        <v>1002784</v>
      </c>
      <c r="L35" s="16">
        <f t="shared" si="1"/>
        <v>984784</v>
      </c>
      <c r="M35" s="16">
        <f t="shared" si="1"/>
        <v>2144866</v>
      </c>
      <c r="N35" s="16">
        <f t="shared" si="1"/>
        <v>490461</v>
      </c>
      <c r="O35" s="16">
        <f t="shared" si="1"/>
        <v>335026</v>
      </c>
      <c r="P35" s="16">
        <f t="shared" si="1"/>
        <v>976784</v>
      </c>
      <c r="Q35" s="16">
        <f t="shared" si="1"/>
        <v>1005788</v>
      </c>
      <c r="R35" s="16">
        <f t="shared" si="1"/>
        <v>262206</v>
      </c>
      <c r="S35" s="16">
        <f t="shared" si="1"/>
        <v>17674</v>
      </c>
      <c r="T35" s="16">
        <f t="shared" si="1"/>
        <v>9568579</v>
      </c>
      <c r="U35" s="16">
        <f t="shared" si="1"/>
        <v>8479296</v>
      </c>
    </row>
    <row r="36" spans="1:21" ht="30.75" customHeight="1">
      <c r="A36" s="10" t="s">
        <v>85</v>
      </c>
      <c r="B36" s="14" t="s">
        <v>54</v>
      </c>
      <c r="C36" s="13" t="s">
        <v>60</v>
      </c>
      <c r="D36" s="13" t="s">
        <v>61</v>
      </c>
      <c r="E36" s="13" t="s">
        <v>62</v>
      </c>
      <c r="F36" s="13" t="s">
        <v>63</v>
      </c>
      <c r="G36" s="15">
        <v>1020800</v>
      </c>
      <c r="H36" s="23">
        <v>88765</v>
      </c>
      <c r="I36" s="23">
        <v>88765</v>
      </c>
      <c r="J36" s="23">
        <v>88765</v>
      </c>
      <c r="K36" s="23">
        <v>88765</v>
      </c>
      <c r="L36" s="23">
        <v>88765</v>
      </c>
      <c r="M36" s="23">
        <v>88765</v>
      </c>
      <c r="N36" s="23">
        <v>135000</v>
      </c>
      <c r="O36" s="23">
        <v>46500</v>
      </c>
      <c r="P36" s="23">
        <v>88765</v>
      </c>
      <c r="Q36" s="23">
        <v>88765</v>
      </c>
      <c r="R36" s="23">
        <v>88765</v>
      </c>
      <c r="S36" s="23">
        <v>40415</v>
      </c>
      <c r="T36" s="27">
        <v>1020800</v>
      </c>
      <c r="U36" s="27">
        <v>1020800</v>
      </c>
    </row>
    <row r="37" spans="1:21" ht="33.75" customHeight="1">
      <c r="A37" s="10" t="s">
        <v>86</v>
      </c>
      <c r="B37" s="14" t="s">
        <v>54</v>
      </c>
      <c r="C37" s="13" t="s">
        <v>60</v>
      </c>
      <c r="D37" s="13" t="s">
        <v>61</v>
      </c>
      <c r="E37" s="13" t="s">
        <v>62</v>
      </c>
      <c r="F37" s="13" t="s">
        <v>64</v>
      </c>
      <c r="G37" s="15">
        <f>SUM(H37:S37)</f>
        <v>306240</v>
      </c>
      <c r="H37" s="23">
        <v>26807</v>
      </c>
      <c r="I37" s="23">
        <v>26807</v>
      </c>
      <c r="J37" s="23">
        <v>26807</v>
      </c>
      <c r="K37" s="23">
        <v>26807</v>
      </c>
      <c r="L37" s="23">
        <v>26807</v>
      </c>
      <c r="M37" s="23">
        <v>26807</v>
      </c>
      <c r="N37" s="23">
        <v>40770</v>
      </c>
      <c r="O37" s="23">
        <v>14043</v>
      </c>
      <c r="P37" s="23">
        <v>26807</v>
      </c>
      <c r="Q37" s="23">
        <v>26807</v>
      </c>
      <c r="R37" s="23">
        <v>26807</v>
      </c>
      <c r="S37" s="23">
        <v>10164</v>
      </c>
      <c r="T37" s="27">
        <v>306240</v>
      </c>
      <c r="U37" s="27">
        <v>306240</v>
      </c>
    </row>
    <row r="38" spans="1:21" ht="28.5" customHeight="1">
      <c r="A38" s="10" t="s">
        <v>93</v>
      </c>
      <c r="B38" s="14" t="s">
        <v>54</v>
      </c>
      <c r="C38" s="13" t="s">
        <v>60</v>
      </c>
      <c r="D38" s="13" t="s">
        <v>61</v>
      </c>
      <c r="E38" s="13" t="s">
        <v>57</v>
      </c>
      <c r="F38" s="13" t="s">
        <v>65</v>
      </c>
      <c r="G38" s="15">
        <f>SUM(H38:S38)</f>
        <v>22000</v>
      </c>
      <c r="H38" s="23">
        <v>6000</v>
      </c>
      <c r="I38" s="23"/>
      <c r="J38" s="23"/>
      <c r="K38" s="23">
        <v>5000</v>
      </c>
      <c r="L38" s="23"/>
      <c r="M38" s="23"/>
      <c r="N38" s="23"/>
      <c r="O38" s="23">
        <v>5000</v>
      </c>
      <c r="P38" s="23">
        <v>1000</v>
      </c>
      <c r="Q38" s="23"/>
      <c r="R38" s="23">
        <v>5000</v>
      </c>
      <c r="S38" s="23"/>
      <c r="T38" s="27">
        <v>22000</v>
      </c>
      <c r="U38" s="27">
        <v>22000</v>
      </c>
    </row>
    <row r="39" spans="1:21" ht="36" customHeight="1">
      <c r="A39" s="10" t="s">
        <v>93</v>
      </c>
      <c r="B39" s="14" t="s">
        <v>54</v>
      </c>
      <c r="C39" s="13" t="s">
        <v>60</v>
      </c>
      <c r="D39" s="13" t="s">
        <v>61</v>
      </c>
      <c r="E39" s="13" t="s">
        <v>57</v>
      </c>
      <c r="F39" s="13" t="s">
        <v>65</v>
      </c>
      <c r="G39" s="15">
        <f>H39+I39+J39+K39+L39+M39+P39+Q39+R39+S39</f>
        <v>450000</v>
      </c>
      <c r="H39" s="23">
        <v>45000</v>
      </c>
      <c r="I39" s="23">
        <v>45000</v>
      </c>
      <c r="J39" s="23">
        <v>45000</v>
      </c>
      <c r="K39" s="23">
        <v>45000</v>
      </c>
      <c r="L39" s="23">
        <v>45000</v>
      </c>
      <c r="M39" s="23">
        <v>45000</v>
      </c>
      <c r="N39" s="23"/>
      <c r="O39" s="23"/>
      <c r="P39" s="23">
        <v>45000</v>
      </c>
      <c r="Q39" s="23">
        <v>45000</v>
      </c>
      <c r="R39" s="23">
        <v>45000</v>
      </c>
      <c r="S39" s="23">
        <v>45000</v>
      </c>
      <c r="T39" s="27">
        <v>450000</v>
      </c>
      <c r="U39" s="27">
        <v>450000</v>
      </c>
    </row>
    <row r="40" spans="1:21" ht="30.75" customHeight="1">
      <c r="A40" s="10" t="s">
        <v>59</v>
      </c>
      <c r="B40" s="14"/>
      <c r="C40" s="13"/>
      <c r="D40" s="13"/>
      <c r="E40" s="13"/>
      <c r="F40" s="13"/>
      <c r="G40" s="16">
        <f>G36+G37+G38+G39</f>
        <v>1799040</v>
      </c>
      <c r="H40" s="16">
        <f aca="true" t="shared" si="2" ref="H40:U40">H36+H37+H38+H39</f>
        <v>166572</v>
      </c>
      <c r="I40" s="16">
        <f t="shared" si="2"/>
        <v>160572</v>
      </c>
      <c r="J40" s="16">
        <f t="shared" si="2"/>
        <v>160572</v>
      </c>
      <c r="K40" s="16">
        <f t="shared" si="2"/>
        <v>165572</v>
      </c>
      <c r="L40" s="16">
        <f t="shared" si="2"/>
        <v>160572</v>
      </c>
      <c r="M40" s="16">
        <f t="shared" si="2"/>
        <v>160572</v>
      </c>
      <c r="N40" s="16">
        <f t="shared" si="2"/>
        <v>175770</v>
      </c>
      <c r="O40" s="16">
        <f t="shared" si="2"/>
        <v>65543</v>
      </c>
      <c r="P40" s="16">
        <f t="shared" si="2"/>
        <v>161572</v>
      </c>
      <c r="Q40" s="16">
        <f t="shared" si="2"/>
        <v>160572</v>
      </c>
      <c r="R40" s="16">
        <f t="shared" si="2"/>
        <v>165572</v>
      </c>
      <c r="S40" s="16">
        <f t="shared" si="2"/>
        <v>95579</v>
      </c>
      <c r="T40" s="16">
        <f t="shared" si="2"/>
        <v>1799040</v>
      </c>
      <c r="U40" s="16">
        <f t="shared" si="2"/>
        <v>1799040</v>
      </c>
    </row>
    <row r="41" spans="1:21" ht="34.5" customHeight="1">
      <c r="A41" s="10" t="s">
        <v>85</v>
      </c>
      <c r="B41" s="14" t="s">
        <v>54</v>
      </c>
      <c r="C41" s="13" t="s">
        <v>60</v>
      </c>
      <c r="D41" s="13" t="s">
        <v>66</v>
      </c>
      <c r="E41" s="13" t="s">
        <v>62</v>
      </c>
      <c r="F41" s="13" t="s">
        <v>63</v>
      </c>
      <c r="G41" s="15">
        <f>SUM(H41:S41)</f>
        <v>1596257</v>
      </c>
      <c r="H41" s="23">
        <v>122789</v>
      </c>
      <c r="I41" s="23">
        <v>122789</v>
      </c>
      <c r="J41" s="23">
        <v>122789</v>
      </c>
      <c r="K41" s="23">
        <v>122789</v>
      </c>
      <c r="L41" s="23">
        <v>122789</v>
      </c>
      <c r="M41" s="23">
        <v>122789</v>
      </c>
      <c r="N41" s="23">
        <v>333371</v>
      </c>
      <c r="O41" s="23">
        <v>35000</v>
      </c>
      <c r="P41" s="23">
        <v>122789</v>
      </c>
      <c r="Q41" s="23">
        <v>122789</v>
      </c>
      <c r="R41" s="23">
        <v>122789</v>
      </c>
      <c r="S41" s="23">
        <v>122785</v>
      </c>
      <c r="T41" s="27">
        <v>1527067</v>
      </c>
      <c r="U41" s="27">
        <v>1356818</v>
      </c>
    </row>
    <row r="42" spans="1:21" ht="33.75" customHeight="1">
      <c r="A42" s="10" t="s">
        <v>87</v>
      </c>
      <c r="B42" s="14" t="s">
        <v>54</v>
      </c>
      <c r="C42" s="13" t="s">
        <v>60</v>
      </c>
      <c r="D42" s="13" t="s">
        <v>66</v>
      </c>
      <c r="E42" s="13" t="s">
        <v>67</v>
      </c>
      <c r="F42" s="13" t="s">
        <v>68</v>
      </c>
      <c r="G42" s="15">
        <f>SUM(H42:S42)</f>
        <v>2000</v>
      </c>
      <c r="H42" s="23"/>
      <c r="I42" s="23"/>
      <c r="J42" s="23">
        <v>1000</v>
      </c>
      <c r="K42" s="23"/>
      <c r="L42" s="23"/>
      <c r="M42" s="23"/>
      <c r="N42" s="23"/>
      <c r="O42" s="23"/>
      <c r="P42" s="23"/>
      <c r="Q42" s="23">
        <v>1000</v>
      </c>
      <c r="R42" s="23"/>
      <c r="S42" s="23"/>
      <c r="T42" s="27">
        <v>1900</v>
      </c>
      <c r="U42" s="27">
        <v>1700</v>
      </c>
    </row>
    <row r="43" spans="1:21" ht="26.25" customHeight="1">
      <c r="A43" s="10" t="s">
        <v>89</v>
      </c>
      <c r="B43" s="14" t="s">
        <v>54</v>
      </c>
      <c r="C43" s="13" t="s">
        <v>60</v>
      </c>
      <c r="D43" s="13" t="s">
        <v>66</v>
      </c>
      <c r="E43" s="13" t="s">
        <v>67</v>
      </c>
      <c r="F43" s="13" t="s">
        <v>69</v>
      </c>
      <c r="G43" s="15">
        <f>SUM(H43:S43)</f>
        <v>1000</v>
      </c>
      <c r="H43" s="23"/>
      <c r="I43" s="23"/>
      <c r="J43" s="23">
        <v>500</v>
      </c>
      <c r="K43" s="23"/>
      <c r="L43" s="23"/>
      <c r="M43" s="23"/>
      <c r="N43" s="23"/>
      <c r="O43" s="23"/>
      <c r="P43" s="23"/>
      <c r="Q43" s="23">
        <v>500</v>
      </c>
      <c r="R43" s="23"/>
      <c r="S43" s="23"/>
      <c r="T43" s="27">
        <v>950</v>
      </c>
      <c r="U43" s="27">
        <v>850</v>
      </c>
    </row>
    <row r="44" spans="1:21" ht="26.25" customHeight="1">
      <c r="A44" s="10" t="s">
        <v>91</v>
      </c>
      <c r="B44" s="14" t="s">
        <v>54</v>
      </c>
      <c r="C44" s="13" t="s">
        <v>60</v>
      </c>
      <c r="D44" s="13" t="s">
        <v>66</v>
      </c>
      <c r="E44" s="13" t="s">
        <v>57</v>
      </c>
      <c r="F44" s="13" t="s">
        <v>70</v>
      </c>
      <c r="G44" s="15">
        <f>J44+O44+Q44</f>
        <v>17000</v>
      </c>
      <c r="H44" s="23"/>
      <c r="I44" s="23"/>
      <c r="J44" s="23">
        <v>2500</v>
      </c>
      <c r="K44" s="23"/>
      <c r="L44" s="23"/>
      <c r="M44" s="23"/>
      <c r="N44" s="23"/>
      <c r="O44" s="23">
        <v>12000</v>
      </c>
      <c r="P44" s="23"/>
      <c r="Q44" s="23">
        <v>2500</v>
      </c>
      <c r="R44" s="23"/>
      <c r="S44" s="23"/>
      <c r="T44" s="27">
        <v>16150</v>
      </c>
      <c r="U44" s="27">
        <v>14450</v>
      </c>
    </row>
    <row r="45" spans="1:21" ht="33" customHeight="1">
      <c r="A45" s="10" t="s">
        <v>93</v>
      </c>
      <c r="B45" s="14" t="s">
        <v>54</v>
      </c>
      <c r="C45" s="13" t="s">
        <v>60</v>
      </c>
      <c r="D45" s="13" t="s">
        <v>66</v>
      </c>
      <c r="E45" s="13" t="s">
        <v>57</v>
      </c>
      <c r="F45" s="13" t="s">
        <v>65</v>
      </c>
      <c r="G45" s="15">
        <f>J45+P45</f>
        <v>30000</v>
      </c>
      <c r="H45" s="23"/>
      <c r="I45" s="23"/>
      <c r="J45" s="23">
        <v>15000</v>
      </c>
      <c r="K45" s="23"/>
      <c r="L45" s="23"/>
      <c r="M45" s="23"/>
      <c r="N45" s="23"/>
      <c r="O45" s="23"/>
      <c r="P45" s="23">
        <v>15000</v>
      </c>
      <c r="Q45" s="23"/>
      <c r="R45" s="23"/>
      <c r="S45" s="23"/>
      <c r="T45" s="27">
        <v>28500</v>
      </c>
      <c r="U45" s="27">
        <v>25500</v>
      </c>
    </row>
    <row r="46" spans="1:21" ht="36.75" customHeight="1">
      <c r="A46" s="10" t="s">
        <v>86</v>
      </c>
      <c r="B46" s="14" t="s">
        <v>54</v>
      </c>
      <c r="C46" s="13" t="s">
        <v>60</v>
      </c>
      <c r="D46" s="13" t="s">
        <v>66</v>
      </c>
      <c r="E46" s="13" t="s">
        <v>62</v>
      </c>
      <c r="F46" s="13" t="s">
        <v>64</v>
      </c>
      <c r="G46" s="15">
        <f>SUM(H46:S46)</f>
        <v>478877.1</v>
      </c>
      <c r="H46" s="23">
        <v>37082.1</v>
      </c>
      <c r="I46" s="23">
        <v>37082</v>
      </c>
      <c r="J46" s="23">
        <v>37082</v>
      </c>
      <c r="K46" s="23">
        <v>37082</v>
      </c>
      <c r="L46" s="23">
        <v>37082</v>
      </c>
      <c r="M46" s="23">
        <v>37082</v>
      </c>
      <c r="N46" s="23">
        <v>100678</v>
      </c>
      <c r="O46" s="23">
        <v>10570</v>
      </c>
      <c r="P46" s="23">
        <v>37082</v>
      </c>
      <c r="Q46" s="23">
        <v>37082</v>
      </c>
      <c r="R46" s="23">
        <v>37082</v>
      </c>
      <c r="S46" s="23">
        <v>33891</v>
      </c>
      <c r="T46" s="27">
        <v>454933</v>
      </c>
      <c r="U46" s="27">
        <v>398812</v>
      </c>
    </row>
    <row r="47" spans="1:21" ht="33.75" customHeight="1">
      <c r="A47" s="10" t="s">
        <v>59</v>
      </c>
      <c r="B47" s="14"/>
      <c r="C47" s="13"/>
      <c r="D47" s="13"/>
      <c r="E47" s="13"/>
      <c r="F47" s="13"/>
      <c r="G47" s="16">
        <f>G41+G42+G43+G44+G45+G46</f>
        <v>2125134.1</v>
      </c>
      <c r="H47" s="16">
        <f aca="true" t="shared" si="3" ref="H47:U47">H41+H42+H43+H44+H45+H46</f>
        <v>159871.1</v>
      </c>
      <c r="I47" s="16">
        <f t="shared" si="3"/>
        <v>159871</v>
      </c>
      <c r="J47" s="16">
        <f t="shared" si="3"/>
        <v>178871</v>
      </c>
      <c r="K47" s="16">
        <f t="shared" si="3"/>
        <v>159871</v>
      </c>
      <c r="L47" s="16">
        <f t="shared" si="3"/>
        <v>159871</v>
      </c>
      <c r="M47" s="16">
        <f t="shared" si="3"/>
        <v>159871</v>
      </c>
      <c r="N47" s="16">
        <f t="shared" si="3"/>
        <v>434049</v>
      </c>
      <c r="O47" s="16">
        <f t="shared" si="3"/>
        <v>57570</v>
      </c>
      <c r="P47" s="16">
        <f t="shared" si="3"/>
        <v>174871</v>
      </c>
      <c r="Q47" s="16">
        <f t="shared" si="3"/>
        <v>163871</v>
      </c>
      <c r="R47" s="16">
        <f t="shared" si="3"/>
        <v>159871</v>
      </c>
      <c r="S47" s="16">
        <f t="shared" si="3"/>
        <v>156676</v>
      </c>
      <c r="T47" s="16">
        <f t="shared" si="3"/>
        <v>2029500</v>
      </c>
      <c r="U47" s="16">
        <f t="shared" si="3"/>
        <v>1798130</v>
      </c>
    </row>
    <row r="48" spans="1:21" ht="26.25" customHeight="1">
      <c r="A48" s="10" t="s">
        <v>87</v>
      </c>
      <c r="B48" s="14" t="s">
        <v>54</v>
      </c>
      <c r="C48" s="13" t="s">
        <v>55</v>
      </c>
      <c r="D48" s="13" t="s">
        <v>71</v>
      </c>
      <c r="E48" s="13" t="s">
        <v>67</v>
      </c>
      <c r="F48" s="13" t="s">
        <v>68</v>
      </c>
      <c r="G48" s="15">
        <v>617500</v>
      </c>
      <c r="H48" s="15">
        <v>80000</v>
      </c>
      <c r="I48" s="15">
        <v>75000</v>
      </c>
      <c r="J48" s="15">
        <v>60000</v>
      </c>
      <c r="K48" s="15">
        <v>55000</v>
      </c>
      <c r="L48" s="15">
        <v>45000</v>
      </c>
      <c r="M48" s="15">
        <v>2500</v>
      </c>
      <c r="N48" s="15">
        <v>25000</v>
      </c>
      <c r="O48" s="15">
        <v>25000</v>
      </c>
      <c r="P48" s="15">
        <v>40000</v>
      </c>
      <c r="Q48" s="15">
        <v>60000</v>
      </c>
      <c r="R48" s="15">
        <v>70000</v>
      </c>
      <c r="S48" s="15">
        <v>80000</v>
      </c>
      <c r="T48" s="27">
        <v>220000</v>
      </c>
      <c r="U48" s="27">
        <v>200000</v>
      </c>
    </row>
    <row r="49" spans="1:21" ht="26.25" customHeight="1">
      <c r="A49" s="10" t="s">
        <v>87</v>
      </c>
      <c r="B49" s="14" t="s">
        <v>54</v>
      </c>
      <c r="C49" s="13" t="s">
        <v>60</v>
      </c>
      <c r="D49" s="13" t="s">
        <v>71</v>
      </c>
      <c r="E49" s="13" t="s">
        <v>67</v>
      </c>
      <c r="F49" s="13" t="s">
        <v>68</v>
      </c>
      <c r="G49" s="15">
        <v>72500</v>
      </c>
      <c r="H49" s="23">
        <v>12000</v>
      </c>
      <c r="I49" s="23">
        <v>1000</v>
      </c>
      <c r="J49" s="23">
        <v>9000</v>
      </c>
      <c r="K49" s="23">
        <v>8000</v>
      </c>
      <c r="L49" s="23">
        <v>6000</v>
      </c>
      <c r="M49" s="23">
        <v>1500</v>
      </c>
      <c r="N49" s="23">
        <v>1500</v>
      </c>
      <c r="O49" s="23">
        <v>1500</v>
      </c>
      <c r="P49" s="23">
        <v>5000</v>
      </c>
      <c r="Q49" s="23">
        <v>8000</v>
      </c>
      <c r="R49" s="23">
        <v>9000</v>
      </c>
      <c r="S49" s="23">
        <v>10000</v>
      </c>
      <c r="T49" s="27">
        <v>75000</v>
      </c>
      <c r="U49" s="27">
        <v>60000</v>
      </c>
    </row>
    <row r="50" spans="1:21" ht="34.5" customHeight="1">
      <c r="A50" s="10" t="s">
        <v>59</v>
      </c>
      <c r="B50" s="14"/>
      <c r="C50" s="13"/>
      <c r="D50" s="13"/>
      <c r="E50" s="13"/>
      <c r="F50" s="13"/>
      <c r="G50" s="16">
        <f>G48+G49</f>
        <v>690000</v>
      </c>
      <c r="H50" s="16">
        <f aca="true" t="shared" si="4" ref="H50:U50">H48+H49</f>
        <v>92000</v>
      </c>
      <c r="I50" s="16">
        <f t="shared" si="4"/>
        <v>76000</v>
      </c>
      <c r="J50" s="16">
        <f t="shared" si="4"/>
        <v>69000</v>
      </c>
      <c r="K50" s="16">
        <f t="shared" si="4"/>
        <v>63000</v>
      </c>
      <c r="L50" s="16">
        <f t="shared" si="4"/>
        <v>51000</v>
      </c>
      <c r="M50" s="16">
        <f t="shared" si="4"/>
        <v>4000</v>
      </c>
      <c r="N50" s="16">
        <f t="shared" si="4"/>
        <v>26500</v>
      </c>
      <c r="O50" s="16">
        <f t="shared" si="4"/>
        <v>26500</v>
      </c>
      <c r="P50" s="16">
        <f t="shared" si="4"/>
        <v>45000</v>
      </c>
      <c r="Q50" s="16">
        <f t="shared" si="4"/>
        <v>68000</v>
      </c>
      <c r="R50" s="16">
        <f t="shared" si="4"/>
        <v>79000</v>
      </c>
      <c r="S50" s="16">
        <f t="shared" si="4"/>
        <v>90000</v>
      </c>
      <c r="T50" s="16">
        <f t="shared" si="4"/>
        <v>295000</v>
      </c>
      <c r="U50" s="16">
        <f t="shared" si="4"/>
        <v>260000</v>
      </c>
    </row>
    <row r="51" spans="1:21" ht="33" customHeight="1">
      <c r="A51" s="10" t="s">
        <v>85</v>
      </c>
      <c r="B51" s="14" t="s">
        <v>54</v>
      </c>
      <c r="C51" s="13" t="s">
        <v>55</v>
      </c>
      <c r="D51" s="13" t="s">
        <v>72</v>
      </c>
      <c r="E51" s="13" t="s">
        <v>62</v>
      </c>
      <c r="F51" s="13" t="s">
        <v>63</v>
      </c>
      <c r="G51" s="25">
        <f>H51+I51+J51+K51+L51+M51+N51+O51+P51+Q51+R51+S51</f>
        <v>499170</v>
      </c>
      <c r="H51" s="23">
        <v>43406</v>
      </c>
      <c r="I51" s="23">
        <v>43406</v>
      </c>
      <c r="J51" s="23">
        <v>43406</v>
      </c>
      <c r="K51" s="23">
        <v>43406</v>
      </c>
      <c r="L51" s="23">
        <v>43406</v>
      </c>
      <c r="M51" s="23">
        <v>66000</v>
      </c>
      <c r="N51" s="23">
        <v>20000</v>
      </c>
      <c r="O51" s="23">
        <v>43406</v>
      </c>
      <c r="P51" s="23">
        <v>43406</v>
      </c>
      <c r="Q51" s="23">
        <v>43406</v>
      </c>
      <c r="R51" s="23">
        <v>43406</v>
      </c>
      <c r="S51" s="23">
        <v>22516</v>
      </c>
      <c r="T51" s="27">
        <v>499170</v>
      </c>
      <c r="U51" s="27">
        <v>499170</v>
      </c>
    </row>
    <row r="52" spans="1:21" ht="26.25" customHeight="1">
      <c r="A52" s="10" t="s">
        <v>87</v>
      </c>
      <c r="B52" s="14" t="s">
        <v>54</v>
      </c>
      <c r="C52" s="13" t="s">
        <v>55</v>
      </c>
      <c r="D52" s="13" t="s">
        <v>72</v>
      </c>
      <c r="E52" s="13" t="s">
        <v>67</v>
      </c>
      <c r="F52" s="13" t="s">
        <v>68</v>
      </c>
      <c r="G52" s="25">
        <f>K52+P52+Q52</f>
        <v>12000</v>
      </c>
      <c r="H52" s="23"/>
      <c r="I52" s="23"/>
      <c r="J52" s="23"/>
      <c r="K52" s="23">
        <v>1000</v>
      </c>
      <c r="L52" s="23"/>
      <c r="M52" s="23"/>
      <c r="N52" s="23"/>
      <c r="O52" s="23"/>
      <c r="P52" s="23">
        <v>1000</v>
      </c>
      <c r="Q52" s="23">
        <v>10000</v>
      </c>
      <c r="R52" s="23"/>
      <c r="S52" s="23"/>
      <c r="T52" s="27">
        <v>12000</v>
      </c>
      <c r="U52" s="27">
        <v>12000</v>
      </c>
    </row>
    <row r="53" spans="1:21" ht="33.75" customHeight="1">
      <c r="A53" s="10" t="s">
        <v>86</v>
      </c>
      <c r="B53" s="14" t="s">
        <v>54</v>
      </c>
      <c r="C53" s="13" t="s">
        <v>55</v>
      </c>
      <c r="D53" s="13" t="s">
        <v>72</v>
      </c>
      <c r="E53" s="13" t="s">
        <v>62</v>
      </c>
      <c r="F53" s="13" t="s">
        <v>64</v>
      </c>
      <c r="G53" s="25">
        <f>H53+I53+J53+K53+L53+M53+N53+O53+P53+Q53+R53+S53</f>
        <v>144195</v>
      </c>
      <c r="H53" s="23">
        <v>13108</v>
      </c>
      <c r="I53" s="23">
        <v>13108</v>
      </c>
      <c r="J53" s="23">
        <v>13108</v>
      </c>
      <c r="K53" s="23">
        <v>13108</v>
      </c>
      <c r="L53" s="23">
        <v>13108</v>
      </c>
      <c r="M53" s="23">
        <v>19932</v>
      </c>
      <c r="N53" s="23">
        <v>6040</v>
      </c>
      <c r="O53" s="23">
        <v>13108</v>
      </c>
      <c r="P53" s="23">
        <v>13108</v>
      </c>
      <c r="Q53" s="23">
        <v>13108</v>
      </c>
      <c r="R53" s="23">
        <v>13108</v>
      </c>
      <c r="S53" s="23">
        <v>251</v>
      </c>
      <c r="T53" s="27">
        <v>144195</v>
      </c>
      <c r="U53" s="27">
        <v>144195</v>
      </c>
    </row>
    <row r="54" spans="1:21" ht="26.25" customHeight="1">
      <c r="A54" s="10" t="s">
        <v>88</v>
      </c>
      <c r="B54" s="14" t="s">
        <v>54</v>
      </c>
      <c r="C54" s="13" t="s">
        <v>55</v>
      </c>
      <c r="D54" s="13" t="s">
        <v>72</v>
      </c>
      <c r="E54" s="13" t="s">
        <v>73</v>
      </c>
      <c r="F54" s="13" t="s">
        <v>58</v>
      </c>
      <c r="G54" s="25">
        <f>H54+I54+J54+K54+L54+M54+N54+O54+P54+Q54+R54+S54</f>
        <v>12000</v>
      </c>
      <c r="H54" s="23">
        <v>1000</v>
      </c>
      <c r="I54" s="23">
        <v>1000</v>
      </c>
      <c r="J54" s="23">
        <v>1000</v>
      </c>
      <c r="K54" s="23">
        <v>1000</v>
      </c>
      <c r="L54" s="23">
        <v>1000</v>
      </c>
      <c r="M54" s="23">
        <v>1000</v>
      </c>
      <c r="N54" s="23">
        <v>1000</v>
      </c>
      <c r="O54" s="23">
        <v>1000</v>
      </c>
      <c r="P54" s="23">
        <v>1000</v>
      </c>
      <c r="Q54" s="23">
        <v>1000</v>
      </c>
      <c r="R54" s="23">
        <v>1000</v>
      </c>
      <c r="S54" s="23">
        <v>1000</v>
      </c>
      <c r="T54" s="27">
        <v>12000</v>
      </c>
      <c r="U54" s="27">
        <v>12000</v>
      </c>
    </row>
    <row r="55" spans="1:21" ht="26.25" customHeight="1">
      <c r="A55" s="10" t="s">
        <v>88</v>
      </c>
      <c r="B55" s="14" t="s">
        <v>54</v>
      </c>
      <c r="C55" s="13" t="s">
        <v>55</v>
      </c>
      <c r="D55" s="13" t="s">
        <v>72</v>
      </c>
      <c r="E55" s="13" t="s">
        <v>57</v>
      </c>
      <c r="F55" s="13" t="s">
        <v>58</v>
      </c>
      <c r="G55" s="25">
        <f>H55+I55+J55+K55+L55+M55+N55+O55+P55+Q55+R55+S55</f>
        <v>6500</v>
      </c>
      <c r="H55" s="23">
        <v>525</v>
      </c>
      <c r="I55" s="23">
        <v>525</v>
      </c>
      <c r="J55" s="23">
        <v>525</v>
      </c>
      <c r="K55" s="23">
        <v>525</v>
      </c>
      <c r="L55" s="23">
        <v>525</v>
      </c>
      <c r="M55" s="23">
        <v>925</v>
      </c>
      <c r="N55" s="23">
        <v>425</v>
      </c>
      <c r="O55" s="23">
        <v>525</v>
      </c>
      <c r="P55" s="23">
        <v>525</v>
      </c>
      <c r="Q55" s="23">
        <v>525</v>
      </c>
      <c r="R55" s="23">
        <v>475</v>
      </c>
      <c r="S55" s="23">
        <v>475</v>
      </c>
      <c r="T55" s="27">
        <v>6500</v>
      </c>
      <c r="U55" s="27">
        <v>6500</v>
      </c>
    </row>
    <row r="56" spans="1:21" ht="26.25" customHeight="1">
      <c r="A56" s="10" t="s">
        <v>89</v>
      </c>
      <c r="B56" s="14" t="s">
        <v>54</v>
      </c>
      <c r="C56" s="13" t="s">
        <v>55</v>
      </c>
      <c r="D56" s="13" t="s">
        <v>72</v>
      </c>
      <c r="E56" s="13" t="s">
        <v>57</v>
      </c>
      <c r="F56" s="13" t="s">
        <v>69</v>
      </c>
      <c r="G56" s="25">
        <f>I56+L56+P56+S56</f>
        <v>2000</v>
      </c>
      <c r="H56" s="23"/>
      <c r="I56" s="23">
        <v>500</v>
      </c>
      <c r="J56" s="23"/>
      <c r="K56" s="23"/>
      <c r="L56" s="23">
        <v>500</v>
      </c>
      <c r="M56" s="23"/>
      <c r="N56" s="23"/>
      <c r="O56" s="23"/>
      <c r="P56" s="23">
        <v>500</v>
      </c>
      <c r="Q56" s="23"/>
      <c r="R56" s="23"/>
      <c r="S56" s="23">
        <v>500</v>
      </c>
      <c r="T56" s="27">
        <v>2000</v>
      </c>
      <c r="U56" s="27">
        <v>2000</v>
      </c>
    </row>
    <row r="57" spans="1:21" ht="26.25" customHeight="1">
      <c r="A57" s="10" t="s">
        <v>94</v>
      </c>
      <c r="B57" s="14" t="s">
        <v>54</v>
      </c>
      <c r="C57" s="13" t="s">
        <v>55</v>
      </c>
      <c r="D57" s="13" t="s">
        <v>72</v>
      </c>
      <c r="E57" s="13" t="s">
        <v>57</v>
      </c>
      <c r="F57" s="13" t="s">
        <v>74</v>
      </c>
      <c r="G57" s="25">
        <f>H57+I57+J57+K57+L57+M57+N57+O57+P57+Q57</f>
        <v>1335000</v>
      </c>
      <c r="H57" s="23">
        <v>272000</v>
      </c>
      <c r="I57" s="23">
        <v>286000</v>
      </c>
      <c r="J57" s="23">
        <v>267000</v>
      </c>
      <c r="K57" s="23">
        <v>234750</v>
      </c>
      <c r="L57" s="23">
        <v>70250</v>
      </c>
      <c r="M57" s="23">
        <v>27000</v>
      </c>
      <c r="N57" s="23">
        <v>11000</v>
      </c>
      <c r="O57" s="23">
        <v>11000</v>
      </c>
      <c r="P57" s="23">
        <v>32000</v>
      </c>
      <c r="Q57" s="23">
        <v>124000</v>
      </c>
      <c r="R57" s="23"/>
      <c r="S57" s="23"/>
      <c r="T57" s="27">
        <v>1335000</v>
      </c>
      <c r="U57" s="27">
        <v>1335000</v>
      </c>
    </row>
    <row r="58" spans="1:21" ht="26.25" customHeight="1">
      <c r="A58" s="10" t="s">
        <v>90</v>
      </c>
      <c r="B58" s="14" t="s">
        <v>54</v>
      </c>
      <c r="C58" s="13" t="s">
        <v>55</v>
      </c>
      <c r="D58" s="13" t="s">
        <v>72</v>
      </c>
      <c r="E58" s="13" t="s">
        <v>67</v>
      </c>
      <c r="F58" s="13" t="s">
        <v>75</v>
      </c>
      <c r="G58" s="25">
        <f>I58+Q58</f>
        <v>4000</v>
      </c>
      <c r="H58" s="23"/>
      <c r="I58" s="23">
        <v>2000</v>
      </c>
      <c r="J58" s="23"/>
      <c r="K58" s="23"/>
      <c r="L58" s="23"/>
      <c r="M58" s="23"/>
      <c r="N58" s="23"/>
      <c r="O58" s="23"/>
      <c r="P58" s="23"/>
      <c r="Q58" s="23">
        <v>2000</v>
      </c>
      <c r="R58" s="23"/>
      <c r="S58" s="23"/>
      <c r="T58" s="27">
        <v>4000</v>
      </c>
      <c r="U58" s="27">
        <v>4000</v>
      </c>
    </row>
    <row r="59" spans="1:21" ht="26.25" customHeight="1">
      <c r="A59" s="10" t="s">
        <v>90</v>
      </c>
      <c r="B59" s="14" t="s">
        <v>54</v>
      </c>
      <c r="C59" s="13" t="s">
        <v>55</v>
      </c>
      <c r="D59" s="13" t="s">
        <v>72</v>
      </c>
      <c r="E59" s="13" t="s">
        <v>57</v>
      </c>
      <c r="F59" s="13" t="s">
        <v>75</v>
      </c>
      <c r="G59" s="25">
        <f>H59+I59+J59+K59+L59+M59+N59+O59+P59+Q59</f>
        <v>55000</v>
      </c>
      <c r="H59" s="23">
        <v>3700</v>
      </c>
      <c r="I59" s="23">
        <v>3700</v>
      </c>
      <c r="J59" s="23">
        <v>3700</v>
      </c>
      <c r="K59" s="23">
        <v>3700</v>
      </c>
      <c r="L59" s="23">
        <v>8700</v>
      </c>
      <c r="M59" s="23">
        <v>3700</v>
      </c>
      <c r="N59" s="23">
        <v>16200</v>
      </c>
      <c r="O59" s="23">
        <v>6200</v>
      </c>
      <c r="P59" s="23">
        <v>3700</v>
      </c>
      <c r="Q59" s="23">
        <v>1700</v>
      </c>
      <c r="R59" s="23"/>
      <c r="S59" s="23"/>
      <c r="T59" s="27">
        <v>55000</v>
      </c>
      <c r="U59" s="27">
        <v>55000</v>
      </c>
    </row>
    <row r="60" spans="1:21" ht="26.25" customHeight="1">
      <c r="A60" s="10" t="s">
        <v>91</v>
      </c>
      <c r="B60" s="14" t="s">
        <v>54</v>
      </c>
      <c r="C60" s="13" t="s">
        <v>55</v>
      </c>
      <c r="D60" s="13" t="s">
        <v>72</v>
      </c>
      <c r="E60" s="13" t="s">
        <v>67</v>
      </c>
      <c r="F60" s="13" t="s">
        <v>70</v>
      </c>
      <c r="G60" s="25">
        <f>K60+P60</f>
        <v>1000</v>
      </c>
      <c r="H60" s="23"/>
      <c r="I60" s="23"/>
      <c r="J60" s="23"/>
      <c r="K60" s="23">
        <v>500</v>
      </c>
      <c r="L60" s="23"/>
      <c r="M60" s="23"/>
      <c r="N60" s="23"/>
      <c r="O60" s="23"/>
      <c r="P60" s="23">
        <v>500</v>
      </c>
      <c r="Q60" s="23"/>
      <c r="R60" s="23"/>
      <c r="S60" s="23"/>
      <c r="T60" s="27">
        <v>1000</v>
      </c>
      <c r="U60" s="27">
        <v>1000</v>
      </c>
    </row>
    <row r="61" spans="1:21" ht="26.25" customHeight="1">
      <c r="A61" s="10" t="s">
        <v>91</v>
      </c>
      <c r="B61" s="14" t="s">
        <v>54</v>
      </c>
      <c r="C61" s="13" t="s">
        <v>55</v>
      </c>
      <c r="D61" s="13" t="s">
        <v>72</v>
      </c>
      <c r="E61" s="13" t="s">
        <v>57</v>
      </c>
      <c r="F61" s="13" t="s">
        <v>70</v>
      </c>
      <c r="G61" s="25">
        <f>H61+I61+J61+K61+L61+M61+N61+O61+P61+Q61+R61+S61</f>
        <v>124000</v>
      </c>
      <c r="H61" s="23">
        <v>4900</v>
      </c>
      <c r="I61" s="23">
        <v>4900</v>
      </c>
      <c r="J61" s="23">
        <v>7400</v>
      </c>
      <c r="K61" s="23">
        <v>5900</v>
      </c>
      <c r="L61" s="23">
        <v>14900</v>
      </c>
      <c r="M61" s="23">
        <v>4900</v>
      </c>
      <c r="N61" s="23">
        <v>4900</v>
      </c>
      <c r="O61" s="23">
        <v>54900</v>
      </c>
      <c r="P61" s="23">
        <v>8400</v>
      </c>
      <c r="Q61" s="23">
        <v>4900</v>
      </c>
      <c r="R61" s="23">
        <v>4900</v>
      </c>
      <c r="S61" s="23">
        <v>3100</v>
      </c>
      <c r="T61" s="27">
        <v>124000</v>
      </c>
      <c r="U61" s="27">
        <v>124000</v>
      </c>
    </row>
    <row r="62" spans="1:21" ht="26.25" customHeight="1">
      <c r="A62" s="10" t="s">
        <v>95</v>
      </c>
      <c r="B62" s="14" t="s">
        <v>54</v>
      </c>
      <c r="C62" s="13" t="s">
        <v>55</v>
      </c>
      <c r="D62" s="13" t="s">
        <v>72</v>
      </c>
      <c r="E62" s="13" t="s">
        <v>76</v>
      </c>
      <c r="F62" s="13" t="s">
        <v>77</v>
      </c>
      <c r="G62" s="25">
        <f>H62+K62+N62+Q62</f>
        <v>22000</v>
      </c>
      <c r="H62" s="23">
        <v>5500</v>
      </c>
      <c r="I62" s="23"/>
      <c r="J62" s="23"/>
      <c r="K62" s="23">
        <v>5500</v>
      </c>
      <c r="L62" s="23"/>
      <c r="M62" s="23"/>
      <c r="N62" s="23">
        <v>5500</v>
      </c>
      <c r="O62" s="23"/>
      <c r="P62" s="23"/>
      <c r="Q62" s="23">
        <v>5500</v>
      </c>
      <c r="R62" s="23"/>
      <c r="S62" s="23"/>
      <c r="T62" s="27">
        <v>22000</v>
      </c>
      <c r="U62" s="27">
        <v>22000</v>
      </c>
    </row>
    <row r="63" spans="1:21" ht="26.25" customHeight="1">
      <c r="A63" s="10" t="s">
        <v>95</v>
      </c>
      <c r="B63" s="14" t="s">
        <v>54</v>
      </c>
      <c r="C63" s="13" t="s">
        <v>55</v>
      </c>
      <c r="D63" s="13" t="s">
        <v>72</v>
      </c>
      <c r="E63" s="13" t="s">
        <v>78</v>
      </c>
      <c r="F63" s="13" t="s">
        <v>77</v>
      </c>
      <c r="G63" s="25">
        <f>H63+J63+K63+M63+N63+P63+Q63+S63</f>
        <v>36000</v>
      </c>
      <c r="H63" s="23">
        <v>8250</v>
      </c>
      <c r="I63" s="23"/>
      <c r="J63" s="23">
        <v>4500</v>
      </c>
      <c r="K63" s="23">
        <v>3250</v>
      </c>
      <c r="L63" s="23"/>
      <c r="M63" s="23">
        <v>4500</v>
      </c>
      <c r="N63" s="23">
        <v>3250</v>
      </c>
      <c r="O63" s="23"/>
      <c r="P63" s="23">
        <v>4500</v>
      </c>
      <c r="Q63" s="23">
        <v>3250</v>
      </c>
      <c r="R63" s="23"/>
      <c r="S63" s="23">
        <v>4500</v>
      </c>
      <c r="T63" s="27">
        <v>36000</v>
      </c>
      <c r="U63" s="27">
        <v>36000</v>
      </c>
    </row>
    <row r="64" spans="1:21" ht="33.75" customHeight="1">
      <c r="A64" s="10" t="s">
        <v>93</v>
      </c>
      <c r="B64" s="14" t="s">
        <v>54</v>
      </c>
      <c r="C64" s="13" t="s">
        <v>55</v>
      </c>
      <c r="D64" s="13" t="s">
        <v>72</v>
      </c>
      <c r="E64" s="13" t="s">
        <v>57</v>
      </c>
      <c r="F64" s="13" t="s">
        <v>65</v>
      </c>
      <c r="G64" s="25">
        <f>H64+I64+K64+M64+N64+O64+P64</f>
        <v>55000</v>
      </c>
      <c r="H64" s="23">
        <v>1000</v>
      </c>
      <c r="I64" s="23">
        <v>5000</v>
      </c>
      <c r="J64" s="23"/>
      <c r="K64" s="23">
        <v>1000</v>
      </c>
      <c r="L64" s="23"/>
      <c r="M64" s="23">
        <v>2000</v>
      </c>
      <c r="N64" s="23">
        <v>20000</v>
      </c>
      <c r="O64" s="23">
        <v>20000</v>
      </c>
      <c r="P64" s="23">
        <v>6000</v>
      </c>
      <c r="Q64" s="23"/>
      <c r="R64" s="23"/>
      <c r="S64" s="23"/>
      <c r="T64" s="27">
        <v>55000</v>
      </c>
      <c r="U64" s="27">
        <v>55000</v>
      </c>
    </row>
    <row r="65" spans="1:21" ht="26.25" customHeight="1">
      <c r="A65" s="10" t="s">
        <v>89</v>
      </c>
      <c r="B65" s="14" t="s">
        <v>54</v>
      </c>
      <c r="C65" s="13" t="s">
        <v>55</v>
      </c>
      <c r="D65" s="13" t="s">
        <v>72</v>
      </c>
      <c r="E65" s="13" t="s">
        <v>67</v>
      </c>
      <c r="F65" s="13" t="s">
        <v>69</v>
      </c>
      <c r="G65" s="25">
        <f>K65+P65</f>
        <v>2000</v>
      </c>
      <c r="H65" s="23"/>
      <c r="I65" s="23"/>
      <c r="J65" s="23"/>
      <c r="K65" s="23">
        <v>1000</v>
      </c>
      <c r="L65" s="23"/>
      <c r="M65" s="23"/>
      <c r="N65" s="23"/>
      <c r="O65" s="23"/>
      <c r="P65" s="23">
        <v>1000</v>
      </c>
      <c r="Q65" s="23"/>
      <c r="R65" s="23"/>
      <c r="S65" s="23"/>
      <c r="T65" s="27">
        <v>2000</v>
      </c>
      <c r="U65" s="27">
        <v>2000</v>
      </c>
    </row>
    <row r="66" spans="1:21" ht="31.5" customHeight="1">
      <c r="A66" s="10" t="s">
        <v>59</v>
      </c>
      <c r="B66" s="14"/>
      <c r="C66" s="13"/>
      <c r="D66" s="13"/>
      <c r="E66" s="13"/>
      <c r="F66" s="13"/>
      <c r="G66" s="26">
        <f>G51+G52+G53+G54+G55+G56+G57+G58+G59+G60+G61+G62+G63+G64+G65</f>
        <v>2309865</v>
      </c>
      <c r="H66" s="16">
        <f aca="true" t="shared" si="5" ref="H66:U66">H51+H52+H53+H54+H55+H56+H57+H58+H59+H60+H61+H62+H63+H64+H65</f>
        <v>353389</v>
      </c>
      <c r="I66" s="26">
        <f t="shared" si="5"/>
        <v>360139</v>
      </c>
      <c r="J66" s="16">
        <f t="shared" si="5"/>
        <v>340639</v>
      </c>
      <c r="K66" s="26">
        <f t="shared" si="5"/>
        <v>314639</v>
      </c>
      <c r="L66" s="16">
        <f t="shared" si="5"/>
        <v>152389</v>
      </c>
      <c r="M66" s="26">
        <f t="shared" si="5"/>
        <v>129957</v>
      </c>
      <c r="N66" s="26">
        <f t="shared" si="5"/>
        <v>88315</v>
      </c>
      <c r="O66" s="26">
        <f t="shared" si="5"/>
        <v>150139</v>
      </c>
      <c r="P66" s="26">
        <f t="shared" si="5"/>
        <v>115639</v>
      </c>
      <c r="Q66" s="26">
        <f t="shared" si="5"/>
        <v>209389</v>
      </c>
      <c r="R66" s="26">
        <f t="shared" si="5"/>
        <v>62889</v>
      </c>
      <c r="S66" s="26">
        <f t="shared" si="5"/>
        <v>32342</v>
      </c>
      <c r="T66" s="16">
        <f t="shared" si="5"/>
        <v>2309865</v>
      </c>
      <c r="U66" s="16">
        <f t="shared" si="5"/>
        <v>2309865</v>
      </c>
    </row>
    <row r="67" spans="1:21" ht="26.25" customHeight="1">
      <c r="A67" s="10" t="s">
        <v>88</v>
      </c>
      <c r="B67" s="14" t="s">
        <v>54</v>
      </c>
      <c r="C67" s="13" t="s">
        <v>79</v>
      </c>
      <c r="D67" s="13" t="s">
        <v>80</v>
      </c>
      <c r="E67" s="13" t="s">
        <v>57</v>
      </c>
      <c r="F67" s="13" t="s">
        <v>58</v>
      </c>
      <c r="G67" s="25">
        <v>4500</v>
      </c>
      <c r="H67" s="23">
        <v>500</v>
      </c>
      <c r="I67" s="23">
        <v>500</v>
      </c>
      <c r="J67" s="23">
        <v>500</v>
      </c>
      <c r="K67" s="23">
        <v>400</v>
      </c>
      <c r="L67" s="23">
        <v>400</v>
      </c>
      <c r="M67" s="23">
        <v>300</v>
      </c>
      <c r="N67" s="23">
        <v>100</v>
      </c>
      <c r="O67" s="23">
        <v>100</v>
      </c>
      <c r="P67" s="23">
        <v>300</v>
      </c>
      <c r="Q67" s="23">
        <v>400</v>
      </c>
      <c r="R67" s="23">
        <v>500</v>
      </c>
      <c r="S67" s="23">
        <v>500</v>
      </c>
      <c r="T67" s="27">
        <v>4300</v>
      </c>
      <c r="U67" s="27">
        <v>3500</v>
      </c>
    </row>
    <row r="68" spans="1:21" ht="33.75" customHeight="1">
      <c r="A68" s="10" t="s">
        <v>96</v>
      </c>
      <c r="B68" s="14" t="s">
        <v>54</v>
      </c>
      <c r="C68" s="13" t="s">
        <v>79</v>
      </c>
      <c r="D68" s="13" t="s">
        <v>80</v>
      </c>
      <c r="E68" s="13" t="s">
        <v>81</v>
      </c>
      <c r="F68" s="13" t="s">
        <v>82</v>
      </c>
      <c r="G68" s="25">
        <v>215500</v>
      </c>
      <c r="H68" s="23">
        <v>25000</v>
      </c>
      <c r="I68" s="23">
        <v>25000</v>
      </c>
      <c r="J68" s="23">
        <v>25000</v>
      </c>
      <c r="K68" s="23">
        <v>25000</v>
      </c>
      <c r="L68" s="23">
        <v>20000</v>
      </c>
      <c r="M68" s="23">
        <v>18000</v>
      </c>
      <c r="N68" s="23">
        <v>3000</v>
      </c>
      <c r="O68" s="23">
        <v>3500</v>
      </c>
      <c r="P68" s="23">
        <v>25000</v>
      </c>
      <c r="Q68" s="23"/>
      <c r="R68" s="23">
        <v>25000</v>
      </c>
      <c r="S68" s="23">
        <v>21000</v>
      </c>
      <c r="T68" s="27">
        <v>204700</v>
      </c>
      <c r="U68" s="27">
        <v>181500</v>
      </c>
    </row>
    <row r="69" spans="1:21" ht="33.75" customHeight="1">
      <c r="A69" s="10" t="s">
        <v>59</v>
      </c>
      <c r="B69" s="14"/>
      <c r="C69" s="13"/>
      <c r="D69" s="13"/>
      <c r="E69" s="13"/>
      <c r="F69" s="13"/>
      <c r="G69" s="26">
        <f>G67+G68</f>
        <v>220000</v>
      </c>
      <c r="H69" s="26">
        <f aca="true" t="shared" si="6" ref="H69:U69">H67+H68</f>
        <v>25500</v>
      </c>
      <c r="I69" s="26">
        <f t="shared" si="6"/>
        <v>25500</v>
      </c>
      <c r="J69" s="26">
        <f t="shared" si="6"/>
        <v>25500</v>
      </c>
      <c r="K69" s="26">
        <f t="shared" si="6"/>
        <v>25400</v>
      </c>
      <c r="L69" s="26">
        <f t="shared" si="6"/>
        <v>20400</v>
      </c>
      <c r="M69" s="26">
        <f t="shared" si="6"/>
        <v>18300</v>
      </c>
      <c r="N69" s="26">
        <f t="shared" si="6"/>
        <v>3100</v>
      </c>
      <c r="O69" s="26">
        <f t="shared" si="6"/>
        <v>3600</v>
      </c>
      <c r="P69" s="26">
        <f t="shared" si="6"/>
        <v>25300</v>
      </c>
      <c r="Q69" s="26">
        <f t="shared" si="6"/>
        <v>400</v>
      </c>
      <c r="R69" s="26">
        <f t="shared" si="6"/>
        <v>25500</v>
      </c>
      <c r="S69" s="26">
        <f t="shared" si="6"/>
        <v>21500</v>
      </c>
      <c r="T69" s="26">
        <f t="shared" si="6"/>
        <v>209000</v>
      </c>
      <c r="U69" s="26">
        <f t="shared" si="6"/>
        <v>185000</v>
      </c>
    </row>
    <row r="70" spans="1:21" ht="38.25" customHeight="1">
      <c r="A70" s="10" t="s">
        <v>92</v>
      </c>
      <c r="B70" s="14" t="s">
        <v>54</v>
      </c>
      <c r="C70" s="13" t="s">
        <v>55</v>
      </c>
      <c r="D70" s="13" t="s">
        <v>97</v>
      </c>
      <c r="E70" s="13" t="s">
        <v>57</v>
      </c>
      <c r="F70" s="13" t="s">
        <v>98</v>
      </c>
      <c r="G70" s="25">
        <v>2836</v>
      </c>
      <c r="H70" s="12"/>
      <c r="I70" s="12"/>
      <c r="J70" s="12"/>
      <c r="K70" s="12"/>
      <c r="L70" s="12"/>
      <c r="M70" s="12"/>
      <c r="N70" s="12"/>
      <c r="O70" s="23">
        <v>2836</v>
      </c>
      <c r="P70" s="12"/>
      <c r="Q70" s="12"/>
      <c r="R70" s="12"/>
      <c r="S70" s="12"/>
      <c r="T70" s="23">
        <v>2836</v>
      </c>
      <c r="U70" s="23">
        <v>2836</v>
      </c>
    </row>
    <row r="71" spans="1:21" ht="31.5" customHeight="1">
      <c r="A71" s="10" t="s">
        <v>59</v>
      </c>
      <c r="B71" s="14"/>
      <c r="C71" s="13"/>
      <c r="D71" s="13"/>
      <c r="E71" s="13"/>
      <c r="F71" s="13"/>
      <c r="G71" s="16">
        <v>2836</v>
      </c>
      <c r="H71" s="12"/>
      <c r="I71" s="12"/>
      <c r="J71" s="12"/>
      <c r="K71" s="12"/>
      <c r="L71" s="12"/>
      <c r="M71" s="12"/>
      <c r="N71" s="12"/>
      <c r="O71" s="29">
        <v>2836</v>
      </c>
      <c r="P71" s="12"/>
      <c r="Q71" s="12"/>
      <c r="R71" s="12"/>
      <c r="S71" s="12"/>
      <c r="T71" s="29">
        <v>2836</v>
      </c>
      <c r="U71" s="29">
        <v>2836</v>
      </c>
    </row>
    <row r="72" spans="1:21" ht="26.25" customHeight="1">
      <c r="A72" s="10"/>
      <c r="B72" s="14"/>
      <c r="C72" s="13"/>
      <c r="D72" s="13"/>
      <c r="E72" s="13"/>
      <c r="F72" s="13"/>
      <c r="G72" s="1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21" customHeight="1">
      <c r="A73" s="10"/>
      <c r="B73" s="14"/>
      <c r="C73" s="13"/>
      <c r="D73" s="13"/>
      <c r="E73" s="13"/>
      <c r="F73" s="13"/>
      <c r="G73" s="15">
        <f>SUM(H73:S73)</f>
        <v>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31.5" customHeight="1">
      <c r="A74" s="19" t="s">
        <v>40</v>
      </c>
      <c r="B74" s="13"/>
      <c r="C74" s="13"/>
      <c r="D74" s="13"/>
      <c r="E74" s="13"/>
      <c r="F74" s="13"/>
      <c r="G74" s="16">
        <f>SUM(H74:S74)</f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2" s="17" customFormat="1" ht="15.75">
      <c r="A77" s="32" t="s">
        <v>34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17" customFormat="1" ht="15.75">
      <c r="A78" s="32" t="s">
        <v>35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17" customFormat="1" ht="15.75">
      <c r="A79" s="32" t="s">
        <v>36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s="17" customFormat="1" ht="15.75">
      <c r="A80" s="32" t="s">
        <v>37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s="17" customFormat="1" ht="15.75">
      <c r="A81" s="32" t="s">
        <v>14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5" s="17" customFormat="1" ht="15.75">
      <c r="A82" s="32" t="s">
        <v>15</v>
      </c>
      <c r="B82" s="33"/>
      <c r="C82" s="33"/>
      <c r="D82" s="33"/>
      <c r="E82" s="33"/>
    </row>
    <row r="83" s="17" customFormat="1" ht="15.75">
      <c r="A83" s="7"/>
    </row>
    <row r="84" spans="1:12" s="17" customFormat="1" ht="15.75">
      <c r="A84" s="32" t="s">
        <v>16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s="17" customFormat="1" ht="15.75">
      <c r="A85" s="32" t="s">
        <v>38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="17" customFormat="1" ht="15.75">
      <c r="A86" s="7"/>
    </row>
    <row r="87" spans="1:5" s="17" customFormat="1" ht="15.75">
      <c r="A87" s="32" t="s">
        <v>17</v>
      </c>
      <c r="B87" s="33"/>
      <c r="C87" s="33"/>
      <c r="D87" s="33"/>
      <c r="E87" s="33"/>
    </row>
    <row r="88" s="17" customFormat="1" ht="15.75"/>
    <row r="89" s="17" customFormat="1" ht="15.75"/>
  </sheetData>
  <sheetProtection/>
  <mergeCells count="78">
    <mergeCell ref="O8:P8"/>
    <mergeCell ref="A3:E3"/>
    <mergeCell ref="N11:O11"/>
    <mergeCell ref="A9:L9"/>
    <mergeCell ref="A10:L10"/>
    <mergeCell ref="A13:J13"/>
    <mergeCell ref="F8:G8"/>
    <mergeCell ref="H8:I8"/>
    <mergeCell ref="J8:K8"/>
    <mergeCell ref="L8:N8"/>
    <mergeCell ref="A12:J12"/>
    <mergeCell ref="F11:G11"/>
    <mergeCell ref="H11:I11"/>
    <mergeCell ref="K11:M11"/>
    <mergeCell ref="Q20:Q23"/>
    <mergeCell ref="R20:R23"/>
    <mergeCell ref="A14:L14"/>
    <mergeCell ref="A15:L15"/>
    <mergeCell ref="A16:K16"/>
    <mergeCell ref="L16:N16"/>
    <mergeCell ref="B17:F17"/>
    <mergeCell ref="L17:N17"/>
    <mergeCell ref="O18:P18"/>
    <mergeCell ref="B19:F19"/>
    <mergeCell ref="O17:P17"/>
    <mergeCell ref="T19:U19"/>
    <mergeCell ref="H19:S19"/>
    <mergeCell ref="G18:H18"/>
    <mergeCell ref="I18:K18"/>
    <mergeCell ref="L18:N18"/>
    <mergeCell ref="A84:L84"/>
    <mergeCell ref="B18:F18"/>
    <mergeCell ref="A79:L79"/>
    <mergeCell ref="A80:L80"/>
    <mergeCell ref="A81:L81"/>
    <mergeCell ref="H20:H23"/>
    <mergeCell ref="I20:I23"/>
    <mergeCell ref="J20:J23"/>
    <mergeCell ref="A20:A21"/>
    <mergeCell ref="O3:S3"/>
    <mergeCell ref="O4:S5"/>
    <mergeCell ref="O6:S6"/>
    <mergeCell ref="A6:F6"/>
    <mergeCell ref="A4:G4"/>
    <mergeCell ref="M20:M23"/>
    <mergeCell ref="A5:G5"/>
    <mergeCell ref="O16:P16"/>
    <mergeCell ref="G17:H17"/>
    <mergeCell ref="G19:G21"/>
    <mergeCell ref="N20:N23"/>
    <mergeCell ref="P20:P23"/>
    <mergeCell ref="A22:A23"/>
    <mergeCell ref="B22:B23"/>
    <mergeCell ref="E22:E23"/>
    <mergeCell ref="F22:F23"/>
    <mergeCell ref="O20:O23"/>
    <mergeCell ref="B20:F20"/>
    <mergeCell ref="K20:K23"/>
    <mergeCell ref="A7:F7"/>
    <mergeCell ref="G22:G23"/>
    <mergeCell ref="S13:S14"/>
    <mergeCell ref="S16:S17"/>
    <mergeCell ref="Q12:R12"/>
    <mergeCell ref="Q13:R13"/>
    <mergeCell ref="Q14:R14"/>
    <mergeCell ref="R16:R17"/>
    <mergeCell ref="S20:S23"/>
    <mergeCell ref="I17:K17"/>
    <mergeCell ref="T20:T23"/>
    <mergeCell ref="U20:U23"/>
    <mergeCell ref="A87:E87"/>
    <mergeCell ref="A77:L77"/>
    <mergeCell ref="A82:E82"/>
    <mergeCell ref="A78:L78"/>
    <mergeCell ref="C22:C23"/>
    <mergeCell ref="D22:D23"/>
    <mergeCell ref="L20:L23"/>
    <mergeCell ref="A85:L85"/>
  </mergeCells>
  <printOptions/>
  <pageMargins left="0" right="0" top="0.1968503937007874" bottom="0.1968503937007874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Бух1</cp:lastModifiedBy>
  <cp:lastPrinted>2015-01-25T11:35:32Z</cp:lastPrinted>
  <dcterms:created xsi:type="dcterms:W3CDTF">1996-10-08T23:32:33Z</dcterms:created>
  <dcterms:modified xsi:type="dcterms:W3CDTF">2015-01-25T11:37:37Z</dcterms:modified>
  <cp:category/>
  <cp:version/>
  <cp:contentType/>
  <cp:contentStatus/>
</cp:coreProperties>
</file>