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<sst xmlns="http://schemas.openxmlformats.org/spreadsheetml/2006/main" count="310" uniqueCount="140">
  <si>
    <t>СОГЛАСОВАНО:</t>
  </si>
  <si>
    <t>УТВЕРЖДАЮ:</t>
  </si>
  <si>
    <t>Глава Администрации муниципального образования</t>
  </si>
  <si>
    <t>Директор</t>
  </si>
  <si>
    <t>"Медвежьегорский муниципальный район"</t>
  </si>
  <si>
    <t>МКОУ "Шуньгская СОШ"</t>
  </si>
  <si>
    <t>_____________________    В.А.Карпенко</t>
  </si>
  <si>
    <t>________________ М.М.Горячева</t>
  </si>
  <si>
    <t>м.п.</t>
  </si>
  <si>
    <t>СМЕТА ДОХОДОВ И РАСХОДОВ</t>
  </si>
  <si>
    <t>на 2014 год</t>
  </si>
  <si>
    <r>
      <t xml:space="preserve">Учреждение: </t>
    </r>
    <r>
      <rPr>
        <b/>
        <sz val="12"/>
        <rFont val="Arial Cyr"/>
        <family val="0"/>
      </rPr>
      <t>МКОУ "Шуньгская СОШ"</t>
    </r>
  </si>
  <si>
    <r>
      <t xml:space="preserve">Полный адрес: </t>
    </r>
    <r>
      <rPr>
        <b/>
        <sz val="8"/>
        <rFont val="Arial Cyr"/>
        <family val="0"/>
      </rPr>
      <t>186304, Республика Карелия, Медвежьегорский район, с.Шуньга, ул.Совхозная, д.15</t>
    </r>
  </si>
  <si>
    <t xml:space="preserve"> рублей</t>
  </si>
  <si>
    <t>Наименование</t>
  </si>
  <si>
    <t>Коды бюджетной классификации</t>
  </si>
  <si>
    <t>Потребность</t>
  </si>
  <si>
    <t>Учтено в бюджете</t>
  </si>
  <si>
    <t>Утвержденные бюджетные назначения</t>
  </si>
  <si>
    <t>Заработная плата</t>
  </si>
  <si>
    <t>0701 2002421 007 111 211 01.00.00</t>
  </si>
  <si>
    <t>Прочие выплаты</t>
  </si>
  <si>
    <t>0701 2002421 007 112 212 01.00.00</t>
  </si>
  <si>
    <t>Начисления на оплату труда</t>
  </si>
  <si>
    <t>0701 2002421 007 111 213 01.00.00</t>
  </si>
  <si>
    <t>Увеличение стоимости материальных запасов</t>
  </si>
  <si>
    <t>0701 2002421 007 244 340 01.00.00</t>
  </si>
  <si>
    <t>Всего</t>
  </si>
  <si>
    <t>0702 2002421 007 111 211 01.00.00</t>
  </si>
  <si>
    <t>0702 2002421 007 112 212 01.00.00</t>
  </si>
  <si>
    <t>0702 2002421 007 111 213 01.00.00</t>
  </si>
  <si>
    <t>Услуги связи</t>
  </si>
  <si>
    <t>0702 2002421 007 242 221 01.00.00</t>
  </si>
  <si>
    <t>0702 2002421 007 244 221 01.00.00</t>
  </si>
  <si>
    <t>Транспортные услуги</t>
  </si>
  <si>
    <t>0702 2002421 007 244 222 01.00.00</t>
  </si>
  <si>
    <t>Коммунальные услуги</t>
  </si>
  <si>
    <t>0702 2002421 007 244 223 01.00.00</t>
  </si>
  <si>
    <t>Услуги по содержанию имущества</t>
  </si>
  <si>
    <t>0702 2002421 007 242 225 01.00.00</t>
  </si>
  <si>
    <t>0702 2002421 007 244 225 01.00.00</t>
  </si>
  <si>
    <t>Прочие услуги</t>
  </si>
  <si>
    <t>0702 2002421 007 244 226 01.00.00</t>
  </si>
  <si>
    <t>Прочие расходы</t>
  </si>
  <si>
    <t>0702 2002421 007 851 290 01.00.00</t>
  </si>
  <si>
    <t>0702 2002421 007 852 290 01.00.00</t>
  </si>
  <si>
    <t>Увеличение стоимости основных средств</t>
  </si>
  <si>
    <t>0702 2002421 007 244 310 01.00.00</t>
  </si>
  <si>
    <t>0702 2002421 007 244 340 01.00.00</t>
  </si>
  <si>
    <t>0702 2004205 007 111 211 03.03.09</t>
  </si>
  <si>
    <t>0702 2004205 007 112 212 03.03.09</t>
  </si>
  <si>
    <t>0702 2004205 007 111 213 03.03.09</t>
  </si>
  <si>
    <t>0702 2004205 007 242 221 03.03.09</t>
  </si>
  <si>
    <t>0702 2004205 007 244 221 03.03.09</t>
  </si>
  <si>
    <t>0702 2004205 007 244 222 03.03.09</t>
  </si>
  <si>
    <t>0702 2004205 007 242 225 03.03.09</t>
  </si>
  <si>
    <t>0702 2004205 007 244 226 03.03.09</t>
  </si>
  <si>
    <t>0702 2004205 007 244 310 03.03.09</t>
  </si>
  <si>
    <t>0702 2004205 007 244 340 03.03.09</t>
  </si>
  <si>
    <t>0701 2004206 007 111 211 03.03.10</t>
  </si>
  <si>
    <t>0701 2004206 007 112 212 03.03.10</t>
  </si>
  <si>
    <t>0701 2004206 007 111 213 03.03.10</t>
  </si>
  <si>
    <t>0701 2004206 007 244 222 03.03.10</t>
  </si>
  <si>
    <t>0701 2004206 007 244 226 03.03.10</t>
  </si>
  <si>
    <t>0701 2004206 007 244 340 03.03.10</t>
  </si>
  <si>
    <t>0702 2004204 007 314 212 03.03.13</t>
  </si>
  <si>
    <t>0702 2004210 007 314 340 03.03.12</t>
  </si>
  <si>
    <t>Услуги по выплате компенсации части родительской платы</t>
  </si>
  <si>
    <t>1004 2004203 007 313 221 03.02.43</t>
  </si>
  <si>
    <t>Компенсация части родительской платы</t>
  </si>
  <si>
    <t>1004 2004203 007 313 262 03.02.43</t>
  </si>
  <si>
    <t>ИТОГО</t>
  </si>
  <si>
    <t>Расходы</t>
  </si>
  <si>
    <t>выплаты по уходу за ребенком до 3 лет</t>
  </si>
  <si>
    <t>оплата суточных при служебных командировках</t>
  </si>
  <si>
    <t>оплата проезда к месту отпуска и обратно</t>
  </si>
  <si>
    <t>Транспортные услуги - всего</t>
  </si>
  <si>
    <t>оплата проезда к месту служебной командировки</t>
  </si>
  <si>
    <t>оплата услуг по пассажирским и грузовым перевозкам</t>
  </si>
  <si>
    <t>Коммунальные услуги - всего</t>
  </si>
  <si>
    <t>оплата услуг отопления</t>
  </si>
  <si>
    <t>оплата электроэнергии</t>
  </si>
  <si>
    <t>оплата водоснабжения помещений</t>
  </si>
  <si>
    <t>Услуги по содержанию имущества - всего</t>
  </si>
  <si>
    <t>заправка картриджей</t>
  </si>
  <si>
    <t>тех.обслуживание узлов учета тепл.энергии</t>
  </si>
  <si>
    <t>опрессовка и промывка систем отопления</t>
  </si>
  <si>
    <t>противопожарные мероприятия</t>
  </si>
  <si>
    <t>дератизация, дезинфекция</t>
  </si>
  <si>
    <t>вывоз мусора (утилизация отходов, очистка септика)</t>
  </si>
  <si>
    <t>техническое обслуживание (ремонт) оборудования, здания</t>
  </si>
  <si>
    <t xml:space="preserve">технический осмотр транспорта  </t>
  </si>
  <si>
    <t>текущий ремонт</t>
  </si>
  <si>
    <t>капитальный ремонт</t>
  </si>
  <si>
    <t>прочее</t>
  </si>
  <si>
    <t>Прочие услуги - всего</t>
  </si>
  <si>
    <t>стоянка автотранспорта</t>
  </si>
  <si>
    <t>страхование транспортных средств</t>
  </si>
  <si>
    <t>услуги охраны</t>
  </si>
  <si>
    <t>услуги по сопровождению программ, эл.документооборот</t>
  </si>
  <si>
    <t>медосмотр (в т.ч. водителей)</t>
  </si>
  <si>
    <t>курсы повышения квалификации и др.</t>
  </si>
  <si>
    <t>оплата проживания в командировках</t>
  </si>
  <si>
    <t>подписка на периодические издания</t>
  </si>
  <si>
    <t>акарицидная обработка территории</t>
  </si>
  <si>
    <t>оплата труда внештатных сотрудников (в т.ч. расколка дров)</t>
  </si>
  <si>
    <t>Прочие расходы - всего</t>
  </si>
  <si>
    <t>налог на имущество</t>
  </si>
  <si>
    <t>земельный налог</t>
  </si>
  <si>
    <t>транспортный налог</t>
  </si>
  <si>
    <t>оплата гос пошлин (в т.ч.техосмотр), лицензий</t>
  </si>
  <si>
    <t>Увеличение стоимости основных средств - всего</t>
  </si>
  <si>
    <t xml:space="preserve">Мебель, оборудование для интерната </t>
  </si>
  <si>
    <t>Компьютерное оборудование для бухг.</t>
  </si>
  <si>
    <t>0702 2002421 007 242 310 01.00.00</t>
  </si>
  <si>
    <t>Увеличение стоимости материальных запасов - всего</t>
  </si>
  <si>
    <t>уголь, дрова, диз.топливо</t>
  </si>
  <si>
    <t>ГСМ</t>
  </si>
  <si>
    <t>запчасти к автомобилю</t>
  </si>
  <si>
    <t>питание детей в интернате</t>
  </si>
  <si>
    <t>питание (внебюджет)</t>
  </si>
  <si>
    <t>медикаменты</t>
  </si>
  <si>
    <t>хоз.расходы/строит.товары</t>
  </si>
  <si>
    <t>канц.товары (вт.ч.картриджи)</t>
  </si>
  <si>
    <t>прочее (посуда, мягкий инвентарь, корм)</t>
  </si>
  <si>
    <t>Услуги связи - всего</t>
  </si>
  <si>
    <t>интернет</t>
  </si>
  <si>
    <t>услуги УФПС по выплате заработной платы</t>
  </si>
  <si>
    <t>оплата ремонта учеб.оборудования, оргтехники</t>
  </si>
  <si>
    <t>медосмотр педагогического персонала</t>
  </si>
  <si>
    <t>курсы повышения квалификации педагогических работников</t>
  </si>
  <si>
    <t>прочие</t>
  </si>
  <si>
    <t>учебники и учебные пособия</t>
  </si>
  <si>
    <t>мебель</t>
  </si>
  <si>
    <t>прочие расходные материалы, канц.товары (журналы, мелки), картриджи</t>
  </si>
  <si>
    <t>Главный бухгалтер</t>
  </si>
  <si>
    <t xml:space="preserve"> </t>
  </si>
  <si>
    <t>___________________ Понамарева М.Т.</t>
  </si>
  <si>
    <t>Главный экономист</t>
  </si>
  <si>
    <t>___________________Рязанова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</si>
</sst>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8"/>
      <color indexed="48"/>
      <name val="Arial Cyr"/>
      <family val="0"/>
    </font>
    <font>
      <sz val="8"/>
      <color indexed="48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62"/>
      <name val="Arial Cyr"/>
      <family val="0"/>
    </font>
    <font>
      <b/>
      <sz val="8"/>
      <color indexed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 vertical="center"/>
    </xf>
    <xf numFmtId="3" fontId="11" fillId="0" borderId="33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3" fontId="1" fillId="0" borderId="2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" fontId="2" fillId="0" borderId="34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vertical="center"/>
    </xf>
    <xf numFmtId="49" fontId="1" fillId="0" borderId="3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22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4.00390625" style="4" customWidth="1"/>
    <col min="2" max="2" width="27.875" style="4" customWidth="1"/>
    <col min="3" max="4" width="10.75390625" style="4" customWidth="1"/>
    <col min="5" max="5" width="9.125" style="4" customWidth="1"/>
    <col min="6" max="6" width="10.75390625" style="4" bestFit="1" customWidth="1"/>
    <col min="7" max="16384" width="9.125" style="4" customWidth="1"/>
  </cols>
  <sheetData>
    <row r="1" spans="1:4" ht="12.75">
      <c r="A1" s="1" t="s">
        <v>0</v>
      </c>
      <c r="B1" s="2"/>
      <c r="C1" s="3" t="s">
        <v>1</v>
      </c>
      <c r="D1" s="3"/>
    </row>
    <row r="2" spans="1:4" ht="12.75">
      <c r="A2" s="5"/>
      <c r="B2" s="2"/>
      <c r="C2" s="6"/>
      <c r="D2" s="6"/>
    </row>
    <row r="3" spans="1:4" ht="12.75">
      <c r="A3" s="7" t="s">
        <v>2</v>
      </c>
      <c r="B3" s="2"/>
      <c r="C3" s="3" t="s">
        <v>3</v>
      </c>
      <c r="D3" s="3"/>
    </row>
    <row r="4" spans="1:4" ht="12.75">
      <c r="A4" s="7" t="s">
        <v>4</v>
      </c>
      <c r="B4" s="2"/>
      <c r="C4" s="3" t="s">
        <v>5</v>
      </c>
      <c r="D4" s="3"/>
    </row>
    <row r="5" spans="1:4" ht="12.75">
      <c r="A5" s="7"/>
      <c r="B5" s="2"/>
      <c r="C5" s="2"/>
      <c r="D5" s="2"/>
    </row>
    <row r="6" spans="1:4" ht="12.75">
      <c r="A6" s="7" t="s">
        <v>6</v>
      </c>
      <c r="B6" s="2"/>
      <c r="C6" s="3" t="s">
        <v>7</v>
      </c>
      <c r="D6" s="3"/>
    </row>
    <row r="7" spans="2:4" ht="12.75">
      <c r="B7" s="2"/>
      <c r="C7" s="2" t="s">
        <v>8</v>
      </c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8" t="s">
        <v>9</v>
      </c>
      <c r="B10" s="8"/>
      <c r="C10" s="8"/>
      <c r="D10" s="8"/>
    </row>
    <row r="11" spans="1:4" ht="12.75">
      <c r="A11" s="8" t="s">
        <v>10</v>
      </c>
      <c r="B11" s="8"/>
      <c r="C11" s="8"/>
      <c r="D11" s="8"/>
    </row>
    <row r="12" spans="1:4" ht="12.75">
      <c r="A12" s="2"/>
      <c r="B12" s="2"/>
      <c r="C12" s="2"/>
      <c r="D12" s="2"/>
    </row>
    <row r="13" spans="1:4" ht="21" customHeight="1">
      <c r="A13" s="9" t="s">
        <v>11</v>
      </c>
      <c r="B13" s="9"/>
      <c r="C13" s="9"/>
      <c r="D13" s="10"/>
    </row>
    <row r="14" spans="1:4" ht="12.75">
      <c r="A14" s="11"/>
      <c r="B14" s="11"/>
      <c r="C14" s="11"/>
      <c r="D14" s="10"/>
    </row>
    <row r="15" spans="1:4" ht="12.75">
      <c r="A15" s="12" t="s">
        <v>12</v>
      </c>
      <c r="B15" s="12"/>
      <c r="C15" s="12"/>
      <c r="D15" s="10"/>
    </row>
    <row r="16" spans="1:4" ht="13.5" thickBot="1">
      <c r="A16" s="2"/>
      <c r="B16" s="2"/>
      <c r="C16" s="2"/>
      <c r="D16" s="13" t="s">
        <v>13</v>
      </c>
    </row>
    <row r="17" spans="1:4" ht="23.25" thickBot="1">
      <c r="A17" s="14" t="s">
        <v>14</v>
      </c>
      <c r="B17" s="15" t="s">
        <v>15</v>
      </c>
      <c r="C17" s="16" t="s">
        <v>16</v>
      </c>
      <c r="D17" s="17" t="s">
        <v>17</v>
      </c>
    </row>
    <row r="18" spans="1:4" ht="13.5" thickBot="1">
      <c r="A18" s="18" t="s">
        <v>18</v>
      </c>
      <c r="B18" s="19"/>
      <c r="C18" s="19"/>
      <c r="D18" s="20"/>
    </row>
    <row r="19" spans="1:4" ht="12.75">
      <c r="A19" s="21" t="s">
        <v>19</v>
      </c>
      <c r="B19" s="22" t="s">
        <v>20</v>
      </c>
      <c r="C19" s="23">
        <f>C67</f>
        <v>0</v>
      </c>
      <c r="D19" s="24">
        <f>D68</f>
        <v>1065180</v>
      </c>
    </row>
    <row r="20" spans="1:4" ht="12.75">
      <c r="A20" s="25" t="s">
        <v>21</v>
      </c>
      <c r="B20" s="26" t="s">
        <v>22</v>
      </c>
      <c r="C20" s="27"/>
      <c r="D20" s="28">
        <f>D71</f>
        <v>0</v>
      </c>
    </row>
    <row r="21" spans="1:4" ht="12.75">
      <c r="A21" s="29" t="s">
        <v>23</v>
      </c>
      <c r="B21" s="30" t="s">
        <v>24</v>
      </c>
      <c r="C21" s="31">
        <f>C68</f>
        <v>0</v>
      </c>
      <c r="D21" s="32">
        <f>D74</f>
        <v>319554</v>
      </c>
    </row>
    <row r="22" spans="1:4" ht="12.75">
      <c r="A22" s="33" t="s">
        <v>25</v>
      </c>
      <c r="B22" s="34" t="s">
        <v>26</v>
      </c>
      <c r="C22" s="31">
        <f>C70</f>
        <v>0</v>
      </c>
      <c r="D22" s="32">
        <f>D126</f>
        <v>22000</v>
      </c>
    </row>
    <row r="23" spans="1:4" ht="13.5" thickBot="1">
      <c r="A23" s="35"/>
      <c r="B23" s="36" t="s">
        <v>26</v>
      </c>
      <c r="C23" s="37">
        <f>C72</f>
        <v>0</v>
      </c>
      <c r="D23" s="38">
        <f>D123</f>
        <v>350000</v>
      </c>
    </row>
    <row r="24" spans="1:4" ht="13.5" thickBot="1">
      <c r="A24" s="39" t="s">
        <v>27</v>
      </c>
      <c r="B24" s="40"/>
      <c r="C24" s="41">
        <f>C19+C21+C22+C23</f>
        <v>0</v>
      </c>
      <c r="D24" s="42">
        <f>SUM(D19:D23)</f>
        <v>1756734</v>
      </c>
    </row>
    <row r="25" spans="1:4" ht="15" customHeight="1">
      <c r="A25" s="43" t="s">
        <v>19</v>
      </c>
      <c r="B25" s="26" t="s">
        <v>28</v>
      </c>
      <c r="C25" s="44">
        <f>C69</f>
        <v>0</v>
      </c>
      <c r="D25" s="45">
        <f>D69</f>
        <v>520824</v>
      </c>
    </row>
    <row r="26" spans="1:4" ht="15" customHeight="1">
      <c r="A26" s="25" t="s">
        <v>21</v>
      </c>
      <c r="B26" s="26" t="s">
        <v>29</v>
      </c>
      <c r="C26" s="46">
        <f>C70</f>
        <v>0</v>
      </c>
      <c r="D26" s="45">
        <f>D70</f>
        <v>3000</v>
      </c>
    </row>
    <row r="27" spans="1:4" ht="15" customHeight="1">
      <c r="A27" s="47" t="s">
        <v>23</v>
      </c>
      <c r="B27" s="26" t="s">
        <v>30</v>
      </c>
      <c r="C27" s="46">
        <f>C75</f>
        <v>0</v>
      </c>
      <c r="D27" s="45">
        <f>D75</f>
        <v>156247</v>
      </c>
    </row>
    <row r="28" spans="1:4" ht="15" customHeight="1">
      <c r="A28" s="48" t="s">
        <v>31</v>
      </c>
      <c r="B28" s="26" t="s">
        <v>32</v>
      </c>
      <c r="C28" s="46">
        <f>C76</f>
        <v>0</v>
      </c>
      <c r="D28" s="45">
        <f>D76</f>
        <v>13000</v>
      </c>
    </row>
    <row r="29" spans="1:4" ht="15" customHeight="1">
      <c r="A29" s="49"/>
      <c r="B29" s="26" t="s">
        <v>33</v>
      </c>
      <c r="C29" s="46">
        <f>C78</f>
        <v>0</v>
      </c>
      <c r="D29" s="45">
        <f>D77</f>
        <v>9500</v>
      </c>
    </row>
    <row r="30" spans="1:4" ht="15" customHeight="1">
      <c r="A30" s="25" t="s">
        <v>34</v>
      </c>
      <c r="B30" s="26" t="s">
        <v>35</v>
      </c>
      <c r="C30" s="46"/>
      <c r="D30" s="45">
        <f>D78</f>
        <v>4200</v>
      </c>
    </row>
    <row r="31" spans="1:4" ht="15" customHeight="1">
      <c r="A31" s="25" t="s">
        <v>36</v>
      </c>
      <c r="B31" s="26" t="s">
        <v>37</v>
      </c>
      <c r="C31" s="46">
        <f>C81</f>
        <v>0</v>
      </c>
      <c r="D31" s="45">
        <f>D81</f>
        <v>1551859</v>
      </c>
    </row>
    <row r="32" spans="1:4" ht="15" customHeight="1">
      <c r="A32" s="50" t="s">
        <v>38</v>
      </c>
      <c r="B32" s="26" t="s">
        <v>39</v>
      </c>
      <c r="C32" s="46">
        <f>C85</f>
        <v>0</v>
      </c>
      <c r="D32" s="45">
        <f>D86</f>
        <v>4000</v>
      </c>
    </row>
    <row r="33" spans="1:4" ht="15" customHeight="1">
      <c r="A33" s="51"/>
      <c r="B33" s="26" t="s">
        <v>40</v>
      </c>
      <c r="C33" s="46"/>
      <c r="D33" s="45">
        <f>D85-D32</f>
        <v>48250</v>
      </c>
    </row>
    <row r="34" spans="1:4" ht="15" customHeight="1">
      <c r="A34" s="25" t="s">
        <v>41</v>
      </c>
      <c r="B34" s="26" t="s">
        <v>42</v>
      </c>
      <c r="C34" s="46">
        <f>C97</f>
        <v>0</v>
      </c>
      <c r="D34" s="45">
        <f>D97</f>
        <v>102000</v>
      </c>
    </row>
    <row r="35" spans="1:4" ht="15" customHeight="1">
      <c r="A35" s="50" t="s">
        <v>43</v>
      </c>
      <c r="B35" s="26" t="s">
        <v>44</v>
      </c>
      <c r="C35" s="46">
        <f>C110+C111</f>
        <v>0</v>
      </c>
      <c r="D35" s="45">
        <f>D110+D111</f>
        <v>50000</v>
      </c>
    </row>
    <row r="36" spans="1:4" ht="15" customHeight="1">
      <c r="A36" s="51"/>
      <c r="B36" s="26" t="s">
        <v>45</v>
      </c>
      <c r="C36" s="46">
        <f>C112+C113+C114</f>
        <v>0</v>
      </c>
      <c r="D36" s="45">
        <f>D112+D113</f>
        <v>22000</v>
      </c>
    </row>
    <row r="37" spans="1:4" ht="15" customHeight="1">
      <c r="A37" s="25" t="s">
        <v>46</v>
      </c>
      <c r="B37" s="26" t="s">
        <v>47</v>
      </c>
      <c r="C37" s="46">
        <f>C115</f>
        <v>0</v>
      </c>
      <c r="D37" s="45">
        <f>D115</f>
        <v>0</v>
      </c>
    </row>
    <row r="38" spans="1:4" ht="15" customHeight="1">
      <c r="A38" s="50" t="s">
        <v>25</v>
      </c>
      <c r="B38" s="26" t="s">
        <v>48</v>
      </c>
      <c r="C38" s="52"/>
      <c r="D38" s="53">
        <f>D118-D123-D126-D124</f>
        <v>44000</v>
      </c>
    </row>
    <row r="39" spans="1:4" ht="15" customHeight="1" thickBot="1">
      <c r="A39" s="54"/>
      <c r="B39" s="55" t="s">
        <v>48</v>
      </c>
      <c r="C39" s="56">
        <f>C118</f>
        <v>0</v>
      </c>
      <c r="D39" s="57">
        <f>D124</f>
        <v>0</v>
      </c>
    </row>
    <row r="40" spans="1:4" ht="15" customHeight="1" thickBot="1">
      <c r="A40" s="58" t="s">
        <v>27</v>
      </c>
      <c r="B40" s="59"/>
      <c r="C40" s="60">
        <f>SUM(C25:C39)</f>
        <v>0</v>
      </c>
      <c r="D40" s="61">
        <f>SUM(D25:D39)</f>
        <v>2528880</v>
      </c>
    </row>
    <row r="41" spans="1:4" ht="15" customHeight="1">
      <c r="A41" s="21" t="s">
        <v>19</v>
      </c>
      <c r="B41" s="62" t="s">
        <v>49</v>
      </c>
      <c r="C41" s="63">
        <f>C122</f>
        <v>0</v>
      </c>
      <c r="D41" s="64">
        <f>D131</f>
        <v>7969189</v>
      </c>
    </row>
    <row r="42" spans="1:4" ht="15" customHeight="1">
      <c r="A42" s="65" t="s">
        <v>21</v>
      </c>
      <c r="B42" s="26" t="s">
        <v>50</v>
      </c>
      <c r="C42" s="44">
        <f>C124</f>
        <v>0</v>
      </c>
      <c r="D42" s="45">
        <f>D132</f>
        <v>30000</v>
      </c>
    </row>
    <row r="43" spans="1:4" ht="15" customHeight="1">
      <c r="A43" s="25" t="s">
        <v>23</v>
      </c>
      <c r="B43" s="26" t="s">
        <v>51</v>
      </c>
      <c r="C43" s="44">
        <f>C128</f>
        <v>0</v>
      </c>
      <c r="D43" s="45">
        <f>D135</f>
        <v>2390757</v>
      </c>
    </row>
    <row r="44" spans="1:4" ht="15" customHeight="1">
      <c r="A44" s="48" t="s">
        <v>31</v>
      </c>
      <c r="B44" s="26" t="s">
        <v>52</v>
      </c>
      <c r="C44" s="44">
        <f>C130</f>
        <v>0</v>
      </c>
      <c r="D44" s="45">
        <f>D137</f>
        <v>20000</v>
      </c>
    </row>
    <row r="45" spans="1:4" ht="15" customHeight="1">
      <c r="A45" s="49"/>
      <c r="B45" s="26" t="s">
        <v>53</v>
      </c>
      <c r="C45" s="44">
        <f>C129</f>
        <v>0</v>
      </c>
      <c r="D45" s="45">
        <f>D138</f>
        <v>100000</v>
      </c>
    </row>
    <row r="46" spans="1:4" ht="15" customHeight="1">
      <c r="A46" s="65" t="s">
        <v>34</v>
      </c>
      <c r="B46" s="26" t="s">
        <v>54</v>
      </c>
      <c r="C46" s="46">
        <f>C132</f>
        <v>0</v>
      </c>
      <c r="D46" s="45">
        <f>D139</f>
        <v>7500</v>
      </c>
    </row>
    <row r="47" spans="1:4" ht="15" customHeight="1">
      <c r="A47" s="25" t="s">
        <v>38</v>
      </c>
      <c r="B47" s="26" t="s">
        <v>55</v>
      </c>
      <c r="C47" s="46"/>
      <c r="D47" s="45">
        <f>D142</f>
        <v>3100</v>
      </c>
    </row>
    <row r="48" spans="1:4" ht="15" customHeight="1">
      <c r="A48" s="25" t="s">
        <v>41</v>
      </c>
      <c r="B48" s="26" t="s">
        <v>56</v>
      </c>
      <c r="C48" s="46">
        <f>C138</f>
        <v>0</v>
      </c>
      <c r="D48" s="45">
        <f>D145</f>
        <v>144000</v>
      </c>
    </row>
    <row r="49" spans="1:4" ht="15" customHeight="1">
      <c r="A49" s="65" t="s">
        <v>46</v>
      </c>
      <c r="B49" s="26" t="s">
        <v>57</v>
      </c>
      <c r="C49" s="44">
        <f>C144</f>
        <v>0</v>
      </c>
      <c r="D49" s="45">
        <f>D151</f>
        <v>40000</v>
      </c>
    </row>
    <row r="50" spans="1:4" ht="15" customHeight="1" thickBot="1">
      <c r="A50" s="66" t="s">
        <v>25</v>
      </c>
      <c r="B50" s="67" t="s">
        <v>58</v>
      </c>
      <c r="C50" s="68">
        <f>C148</f>
        <v>0</v>
      </c>
      <c r="D50" s="57">
        <f>D154</f>
        <v>299000</v>
      </c>
    </row>
    <row r="51" spans="1:4" ht="15" customHeight="1" thickBot="1">
      <c r="A51" s="58" t="s">
        <v>27</v>
      </c>
      <c r="B51" s="59"/>
      <c r="C51" s="69">
        <f>SUM(C41:C50)</f>
        <v>0</v>
      </c>
      <c r="D51" s="61">
        <f>SUM(D41:D50)</f>
        <v>11003546</v>
      </c>
    </row>
    <row r="52" spans="1:4" ht="15" customHeight="1">
      <c r="A52" s="21" t="s">
        <v>19</v>
      </c>
      <c r="B52" s="62" t="s">
        <v>59</v>
      </c>
      <c r="C52" s="63">
        <f>C169</f>
        <v>0</v>
      </c>
      <c r="D52" s="64">
        <f>D159</f>
        <v>1420000</v>
      </c>
    </row>
    <row r="53" spans="1:4" ht="15" customHeight="1">
      <c r="A53" s="65" t="s">
        <v>21</v>
      </c>
      <c r="B53" s="26" t="s">
        <v>60</v>
      </c>
      <c r="C53" s="44">
        <f>C170</f>
        <v>0</v>
      </c>
      <c r="D53" s="45">
        <f>D160</f>
        <v>1000</v>
      </c>
    </row>
    <row r="54" spans="1:4" ht="15" customHeight="1">
      <c r="A54" s="25" t="s">
        <v>23</v>
      </c>
      <c r="B54" s="26" t="s">
        <v>61</v>
      </c>
      <c r="C54" s="44">
        <f>C175</f>
        <v>0</v>
      </c>
      <c r="D54" s="45">
        <f>D162</f>
        <v>426000</v>
      </c>
    </row>
    <row r="55" spans="1:4" ht="15" customHeight="1">
      <c r="A55" s="65" t="s">
        <v>34</v>
      </c>
      <c r="B55" s="26" t="s">
        <v>62</v>
      </c>
      <c r="C55" s="46" t="str">
        <f>C176</f>
        <v> </v>
      </c>
      <c r="D55" s="45">
        <f>D163</f>
        <v>2000</v>
      </c>
    </row>
    <row r="56" spans="1:4" ht="15" customHeight="1">
      <c r="A56" s="25" t="s">
        <v>41</v>
      </c>
      <c r="B56" s="26" t="s">
        <v>63</v>
      </c>
      <c r="C56" s="46">
        <f>C178</f>
        <v>0</v>
      </c>
      <c r="D56" s="45">
        <f>D165</f>
        <v>2300</v>
      </c>
    </row>
    <row r="57" spans="1:4" ht="15" customHeight="1" thickBot="1">
      <c r="A57" s="66" t="s">
        <v>25</v>
      </c>
      <c r="B57" s="67" t="s">
        <v>64</v>
      </c>
      <c r="C57" s="68">
        <f>C180</f>
        <v>0</v>
      </c>
      <c r="D57" s="57">
        <f>D167</f>
        <v>20000</v>
      </c>
    </row>
    <row r="58" spans="1:4" ht="15" customHeight="1" thickBot="1">
      <c r="A58" s="58" t="s">
        <v>27</v>
      </c>
      <c r="B58" s="59"/>
      <c r="C58" s="69">
        <f>SUM(C52:C57)</f>
        <v>0</v>
      </c>
      <c r="D58" s="61">
        <f>SUM(D52:D57)</f>
        <v>1871300</v>
      </c>
    </row>
    <row r="59" spans="1:4" ht="15" customHeight="1" thickBot="1">
      <c r="A59" s="70" t="s">
        <v>21</v>
      </c>
      <c r="B59" s="71" t="s">
        <v>65</v>
      </c>
      <c r="C59" s="72">
        <f>C169</f>
        <v>0</v>
      </c>
      <c r="D59" s="73">
        <f>D169</f>
        <v>700000</v>
      </c>
    </row>
    <row r="60" spans="1:4" ht="15" customHeight="1" thickBot="1">
      <c r="A60" s="74" t="s">
        <v>27</v>
      </c>
      <c r="B60" s="75"/>
      <c r="C60" s="69">
        <f>C59</f>
        <v>0</v>
      </c>
      <c r="D60" s="61">
        <f>D59</f>
        <v>700000</v>
      </c>
    </row>
    <row r="61" spans="1:4" ht="15" customHeight="1" thickBot="1">
      <c r="A61" s="76" t="s">
        <v>25</v>
      </c>
      <c r="B61" s="71" t="s">
        <v>66</v>
      </c>
      <c r="C61" s="72">
        <f>C170</f>
        <v>0</v>
      </c>
      <c r="D61" s="73">
        <f>D170</f>
        <v>8508</v>
      </c>
    </row>
    <row r="62" spans="1:4" ht="15" customHeight="1" thickBot="1">
      <c r="A62" s="58" t="s">
        <v>27</v>
      </c>
      <c r="B62" s="75"/>
      <c r="C62" s="69">
        <f>C61</f>
        <v>0</v>
      </c>
      <c r="D62" s="61">
        <f>D61</f>
        <v>8508</v>
      </c>
    </row>
    <row r="63" spans="1:4" ht="15" customHeight="1">
      <c r="A63" s="77" t="s">
        <v>67</v>
      </c>
      <c r="B63" s="78" t="s">
        <v>68</v>
      </c>
      <c r="C63" s="79"/>
      <c r="D63" s="80">
        <v>5000</v>
      </c>
    </row>
    <row r="64" spans="1:4" ht="15" customHeight="1" thickBot="1">
      <c r="A64" s="81" t="s">
        <v>69</v>
      </c>
      <c r="B64" s="82" t="s">
        <v>70</v>
      </c>
      <c r="C64" s="83"/>
      <c r="D64" s="53">
        <v>150000</v>
      </c>
    </row>
    <row r="65" spans="1:4" ht="15" customHeight="1" thickBot="1">
      <c r="A65" s="58" t="s">
        <v>27</v>
      </c>
      <c r="B65" s="84"/>
      <c r="C65" s="60"/>
      <c r="D65" s="61">
        <f>SUM(D63:D64)</f>
        <v>155000</v>
      </c>
    </row>
    <row r="66" spans="1:4" ht="15" customHeight="1" thickBot="1">
      <c r="A66" s="58" t="s">
        <v>71</v>
      </c>
      <c r="B66" s="59"/>
      <c r="C66" s="69">
        <f>C51+C62+C40+C60</f>
        <v>0</v>
      </c>
      <c r="D66" s="61">
        <f>D51+D62+D40+D60+D58+D24+D65</f>
        <v>18023968</v>
      </c>
    </row>
    <row r="67" spans="1:4" ht="15" customHeight="1">
      <c r="A67" s="85" t="s">
        <v>72</v>
      </c>
      <c r="B67" s="86"/>
      <c r="C67" s="86"/>
      <c r="D67" s="87"/>
    </row>
    <row r="68" spans="1:4" ht="15" customHeight="1">
      <c r="A68" s="88" t="s">
        <v>19</v>
      </c>
      <c r="B68" s="89" t="s">
        <v>20</v>
      </c>
      <c r="C68" s="90"/>
      <c r="D68" s="91">
        <v>1065180</v>
      </c>
    </row>
    <row r="69" spans="1:4" ht="15" customHeight="1">
      <c r="A69" s="92"/>
      <c r="B69" s="89" t="s">
        <v>28</v>
      </c>
      <c r="C69" s="93"/>
      <c r="D69" s="91">
        <v>520824</v>
      </c>
    </row>
    <row r="70" spans="1:4" ht="15" customHeight="1">
      <c r="A70" s="94" t="s">
        <v>21</v>
      </c>
      <c r="B70" s="95" t="s">
        <v>29</v>
      </c>
      <c r="C70" s="96">
        <f>SUM(C71:C73)</f>
        <v>0</v>
      </c>
      <c r="D70" s="96">
        <f>SUM(D71:D73)</f>
        <v>3000</v>
      </c>
    </row>
    <row r="71" spans="1:4" ht="15" customHeight="1">
      <c r="A71" s="97" t="s">
        <v>73</v>
      </c>
      <c r="B71" s="98" t="s">
        <v>29</v>
      </c>
      <c r="C71" s="99"/>
      <c r="D71" s="100"/>
    </row>
    <row r="72" spans="1:4" ht="15" customHeight="1">
      <c r="A72" s="97" t="s">
        <v>74</v>
      </c>
      <c r="B72" s="98" t="s">
        <v>29</v>
      </c>
      <c r="C72" s="99"/>
      <c r="D72" s="100">
        <v>2000</v>
      </c>
    </row>
    <row r="73" spans="1:4" ht="15" customHeight="1">
      <c r="A73" s="97" t="s">
        <v>75</v>
      </c>
      <c r="B73" s="98" t="s">
        <v>29</v>
      </c>
      <c r="C73" s="101"/>
      <c r="D73" s="100">
        <v>1000</v>
      </c>
    </row>
    <row r="74" spans="1:4" ht="15" customHeight="1">
      <c r="A74" s="88" t="s">
        <v>23</v>
      </c>
      <c r="B74" s="95" t="s">
        <v>24</v>
      </c>
      <c r="C74" s="102"/>
      <c r="D74" s="103">
        <v>319554</v>
      </c>
    </row>
    <row r="75" spans="1:4" ht="15" customHeight="1">
      <c r="A75" s="92"/>
      <c r="B75" s="95" t="s">
        <v>30</v>
      </c>
      <c r="C75" s="104"/>
      <c r="D75" s="103">
        <v>156247</v>
      </c>
    </row>
    <row r="76" spans="1:4" ht="15" customHeight="1">
      <c r="A76" s="88" t="s">
        <v>31</v>
      </c>
      <c r="B76" s="95" t="s">
        <v>32</v>
      </c>
      <c r="C76" s="105"/>
      <c r="D76" s="103">
        <v>13000</v>
      </c>
    </row>
    <row r="77" spans="1:4" ht="15" customHeight="1">
      <c r="A77" s="92"/>
      <c r="B77" s="95" t="s">
        <v>33</v>
      </c>
      <c r="C77" s="105"/>
      <c r="D77" s="103">
        <v>9500</v>
      </c>
    </row>
    <row r="78" spans="1:4" ht="15" customHeight="1">
      <c r="A78" s="94" t="s">
        <v>76</v>
      </c>
      <c r="B78" s="95" t="s">
        <v>35</v>
      </c>
      <c r="C78" s="105">
        <f>C79+C80</f>
        <v>0</v>
      </c>
      <c r="D78" s="103">
        <f>D79+D80</f>
        <v>4200</v>
      </c>
    </row>
    <row r="79" spans="1:4" ht="15" customHeight="1">
      <c r="A79" s="106" t="s">
        <v>77</v>
      </c>
      <c r="B79" s="98" t="s">
        <v>35</v>
      </c>
      <c r="C79" s="102"/>
      <c r="D79" s="100">
        <v>1200</v>
      </c>
    </row>
    <row r="80" spans="1:4" ht="15" customHeight="1">
      <c r="A80" s="106" t="s">
        <v>78</v>
      </c>
      <c r="B80" s="98" t="s">
        <v>35</v>
      </c>
      <c r="C80" s="102"/>
      <c r="D80" s="100">
        <v>3000</v>
      </c>
    </row>
    <row r="81" spans="1:4" ht="15" customHeight="1">
      <c r="A81" s="94" t="s">
        <v>79</v>
      </c>
      <c r="B81" s="95" t="s">
        <v>37</v>
      </c>
      <c r="C81" s="105">
        <f>C83+C82+C84</f>
        <v>0</v>
      </c>
      <c r="D81" s="103">
        <f>D83+D82+D84</f>
        <v>1551859</v>
      </c>
    </row>
    <row r="82" spans="1:4" ht="15" customHeight="1">
      <c r="A82" s="97" t="s">
        <v>80</v>
      </c>
      <c r="B82" s="98" t="s">
        <v>37</v>
      </c>
      <c r="C82" s="102"/>
      <c r="D82" s="100">
        <v>1151000</v>
      </c>
    </row>
    <row r="83" spans="1:4" ht="15" customHeight="1">
      <c r="A83" s="97" t="s">
        <v>81</v>
      </c>
      <c r="B83" s="98" t="s">
        <v>37</v>
      </c>
      <c r="C83" s="102"/>
      <c r="D83" s="100">
        <v>312492</v>
      </c>
    </row>
    <row r="84" spans="1:4" ht="15" customHeight="1">
      <c r="A84" s="97" t="s">
        <v>82</v>
      </c>
      <c r="B84" s="98" t="s">
        <v>37</v>
      </c>
      <c r="C84" s="102"/>
      <c r="D84" s="100">
        <v>88367</v>
      </c>
    </row>
    <row r="85" spans="1:4" ht="15" customHeight="1">
      <c r="A85" s="94" t="s">
        <v>83</v>
      </c>
      <c r="B85" s="95"/>
      <c r="C85" s="105">
        <f>SUM(C87:C96)</f>
        <v>0</v>
      </c>
      <c r="D85" s="103">
        <f>SUM(D86:D96)</f>
        <v>52250</v>
      </c>
    </row>
    <row r="86" spans="1:4" ht="15" customHeight="1">
      <c r="A86" s="107" t="s">
        <v>84</v>
      </c>
      <c r="B86" s="98" t="s">
        <v>39</v>
      </c>
      <c r="C86" s="102"/>
      <c r="D86" s="100">
        <v>4000</v>
      </c>
    </row>
    <row r="87" spans="1:5" s="109" customFormat="1" ht="15" customHeight="1">
      <c r="A87" s="108" t="s">
        <v>85</v>
      </c>
      <c r="B87" s="98" t="s">
        <v>40</v>
      </c>
      <c r="C87" s="102"/>
      <c r="D87" s="100">
        <v>16000</v>
      </c>
      <c r="E87" s="4"/>
    </row>
    <row r="88" spans="1:4" ht="15" customHeight="1">
      <c r="A88" s="107" t="s">
        <v>86</v>
      </c>
      <c r="B88" s="98" t="s">
        <v>40</v>
      </c>
      <c r="C88" s="102"/>
      <c r="D88" s="100"/>
    </row>
    <row r="89" spans="1:5" ht="15" customHeight="1">
      <c r="A89" s="107" t="s">
        <v>87</v>
      </c>
      <c r="B89" s="98" t="s">
        <v>40</v>
      </c>
      <c r="C89" s="102"/>
      <c r="D89" s="100">
        <v>12000</v>
      </c>
      <c r="E89" s="109"/>
    </row>
    <row r="90" spans="1:4" ht="15" customHeight="1">
      <c r="A90" s="110" t="s">
        <v>88</v>
      </c>
      <c r="B90" s="98" t="s">
        <v>40</v>
      </c>
      <c r="C90" s="102"/>
      <c r="D90" s="100">
        <v>11000</v>
      </c>
    </row>
    <row r="91" spans="1:4" ht="15" customHeight="1">
      <c r="A91" s="107" t="s">
        <v>89</v>
      </c>
      <c r="B91" s="98" t="s">
        <v>40</v>
      </c>
      <c r="C91" s="102"/>
      <c r="D91" s="100">
        <v>5000</v>
      </c>
    </row>
    <row r="92" spans="1:4" ht="15" customHeight="1">
      <c r="A92" s="111" t="s">
        <v>90</v>
      </c>
      <c r="B92" s="98" t="s">
        <v>40</v>
      </c>
      <c r="C92" s="102"/>
      <c r="D92" s="100">
        <v>4250</v>
      </c>
    </row>
    <row r="93" spans="1:4" ht="15" customHeight="1">
      <c r="A93" s="112" t="s">
        <v>91</v>
      </c>
      <c r="B93" s="98" t="s">
        <v>40</v>
      </c>
      <c r="C93" s="102"/>
      <c r="D93" s="100"/>
    </row>
    <row r="94" spans="1:4" ht="15" customHeight="1">
      <c r="A94" s="106" t="s">
        <v>92</v>
      </c>
      <c r="B94" s="98" t="s">
        <v>40</v>
      </c>
      <c r="C94" s="102"/>
      <c r="D94" s="100"/>
    </row>
    <row r="95" spans="1:4" ht="15" customHeight="1">
      <c r="A95" s="106" t="s">
        <v>93</v>
      </c>
      <c r="B95" s="98" t="s">
        <v>40</v>
      </c>
      <c r="C95" s="102"/>
      <c r="D95" s="100"/>
    </row>
    <row r="96" spans="1:4" ht="15" customHeight="1">
      <c r="A96" s="106" t="s">
        <v>94</v>
      </c>
      <c r="B96" s="98" t="s">
        <v>40</v>
      </c>
      <c r="C96" s="102"/>
      <c r="D96" s="100"/>
    </row>
    <row r="97" spans="1:4" ht="15" customHeight="1">
      <c r="A97" s="94" t="s">
        <v>95</v>
      </c>
      <c r="B97" s="95" t="s">
        <v>42</v>
      </c>
      <c r="C97" s="113">
        <f>SUM(C98:C108)</f>
        <v>0</v>
      </c>
      <c r="D97" s="114">
        <f>SUM(D98:D108)</f>
        <v>102000</v>
      </c>
    </row>
    <row r="98" spans="1:6" ht="15" customHeight="1">
      <c r="A98" s="108" t="s">
        <v>96</v>
      </c>
      <c r="B98" s="98" t="s">
        <v>42</v>
      </c>
      <c r="C98" s="113"/>
      <c r="D98" s="114"/>
      <c r="F98" s="115"/>
    </row>
    <row r="99" spans="1:4" ht="15" customHeight="1">
      <c r="A99" s="107" t="s">
        <v>97</v>
      </c>
      <c r="B99" s="98" t="s">
        <v>42</v>
      </c>
      <c r="C99" s="116"/>
      <c r="D99" s="117">
        <v>5000</v>
      </c>
    </row>
    <row r="100" spans="1:4" ht="15" customHeight="1">
      <c r="A100" s="107" t="s">
        <v>98</v>
      </c>
      <c r="B100" s="98" t="s">
        <v>42</v>
      </c>
      <c r="C100" s="116"/>
      <c r="D100" s="117"/>
    </row>
    <row r="101" spans="1:4" ht="15" customHeight="1">
      <c r="A101" s="107" t="s">
        <v>99</v>
      </c>
      <c r="B101" s="98" t="s">
        <v>42</v>
      </c>
      <c r="C101" s="116"/>
      <c r="D101" s="117">
        <v>60000</v>
      </c>
    </row>
    <row r="102" spans="1:4" ht="15" customHeight="1">
      <c r="A102" s="107" t="s">
        <v>100</v>
      </c>
      <c r="B102" s="98" t="s">
        <v>42</v>
      </c>
      <c r="C102" s="116"/>
      <c r="D102" s="117">
        <v>24000</v>
      </c>
    </row>
    <row r="103" spans="1:4" ht="15" customHeight="1">
      <c r="A103" s="107" t="s">
        <v>101</v>
      </c>
      <c r="B103" s="98" t="s">
        <v>42</v>
      </c>
      <c r="C103" s="116"/>
      <c r="D103" s="117">
        <v>2000</v>
      </c>
    </row>
    <row r="104" spans="1:4" ht="15" customHeight="1">
      <c r="A104" s="107" t="s">
        <v>102</v>
      </c>
      <c r="B104" s="98" t="s">
        <v>42</v>
      </c>
      <c r="C104" s="116"/>
      <c r="D104" s="117">
        <v>1000</v>
      </c>
    </row>
    <row r="105" spans="1:4" ht="15" customHeight="1">
      <c r="A105" s="107" t="s">
        <v>103</v>
      </c>
      <c r="B105" s="98" t="s">
        <v>42</v>
      </c>
      <c r="C105" s="116"/>
      <c r="D105" s="117"/>
    </row>
    <row r="106" spans="1:4" ht="15" customHeight="1">
      <c r="A106" s="107" t="s">
        <v>104</v>
      </c>
      <c r="B106" s="98" t="s">
        <v>42</v>
      </c>
      <c r="C106" s="116"/>
      <c r="D106" s="117">
        <v>10000</v>
      </c>
    </row>
    <row r="107" spans="1:4" ht="15" customHeight="1">
      <c r="A107" s="118" t="s">
        <v>105</v>
      </c>
      <c r="B107" s="98" t="s">
        <v>42</v>
      </c>
      <c r="C107" s="116"/>
      <c r="D107" s="117"/>
    </row>
    <row r="108" spans="1:4" ht="15" customHeight="1">
      <c r="A108" s="106" t="s">
        <v>94</v>
      </c>
      <c r="B108" s="98" t="s">
        <v>42</v>
      </c>
      <c r="C108" s="102"/>
      <c r="D108" s="100"/>
    </row>
    <row r="109" spans="1:4" ht="15" customHeight="1">
      <c r="A109" s="94" t="s">
        <v>106</v>
      </c>
      <c r="B109" s="95"/>
      <c r="C109" s="96">
        <f>SUM(C110:C114)</f>
        <v>0</v>
      </c>
      <c r="D109" s="103">
        <f>SUM(D110:D113)</f>
        <v>72000</v>
      </c>
    </row>
    <row r="110" spans="1:4" ht="15" customHeight="1">
      <c r="A110" s="97" t="s">
        <v>107</v>
      </c>
      <c r="B110" s="98" t="s">
        <v>44</v>
      </c>
      <c r="C110" s="102"/>
      <c r="D110" s="100">
        <v>20000</v>
      </c>
    </row>
    <row r="111" spans="1:4" ht="15" customHeight="1">
      <c r="A111" s="97" t="s">
        <v>108</v>
      </c>
      <c r="B111" s="98" t="s">
        <v>44</v>
      </c>
      <c r="C111" s="102"/>
      <c r="D111" s="100">
        <v>30000</v>
      </c>
    </row>
    <row r="112" spans="1:4" ht="15" customHeight="1">
      <c r="A112" s="97" t="s">
        <v>109</v>
      </c>
      <c r="B112" s="98" t="s">
        <v>45</v>
      </c>
      <c r="C112" s="102"/>
      <c r="D112" s="100">
        <v>20000</v>
      </c>
    </row>
    <row r="113" spans="1:4" ht="15" customHeight="1">
      <c r="A113" s="119" t="s">
        <v>110</v>
      </c>
      <c r="B113" s="98" t="s">
        <v>45</v>
      </c>
      <c r="C113" s="102"/>
      <c r="D113" s="100">
        <v>2000</v>
      </c>
    </row>
    <row r="114" spans="1:4" ht="15" customHeight="1">
      <c r="A114" s="97" t="s">
        <v>94</v>
      </c>
      <c r="B114" s="98" t="s">
        <v>45</v>
      </c>
      <c r="C114" s="102"/>
      <c r="D114" s="100"/>
    </row>
    <row r="115" spans="1:4" ht="15" customHeight="1">
      <c r="A115" s="120" t="s">
        <v>111</v>
      </c>
      <c r="B115" s="95" t="s">
        <v>47</v>
      </c>
      <c r="C115" s="105">
        <f>SUM(C116:C117)</f>
        <v>0</v>
      </c>
      <c r="D115" s="103">
        <f>SUM(D116:D117)</f>
        <v>0</v>
      </c>
    </row>
    <row r="116" spans="1:4" ht="15" customHeight="1">
      <c r="A116" s="121" t="s">
        <v>112</v>
      </c>
      <c r="B116" s="98" t="s">
        <v>47</v>
      </c>
      <c r="C116" s="96"/>
      <c r="D116" s="122"/>
    </row>
    <row r="117" spans="1:4" ht="15" customHeight="1">
      <c r="A117" s="107" t="s">
        <v>113</v>
      </c>
      <c r="B117" s="98" t="s">
        <v>114</v>
      </c>
      <c r="C117" s="96"/>
      <c r="D117" s="122"/>
    </row>
    <row r="118" spans="1:5" ht="15" customHeight="1">
      <c r="A118" s="123" t="s">
        <v>115</v>
      </c>
      <c r="B118" s="89"/>
      <c r="C118" s="96">
        <f>SUM(C119:C129)</f>
        <v>0</v>
      </c>
      <c r="D118" s="122">
        <f>SUM(D119:D129)</f>
        <v>416000</v>
      </c>
      <c r="E118" s="109"/>
    </row>
    <row r="119" spans="1:4" ht="15" customHeight="1">
      <c r="A119" s="108" t="s">
        <v>116</v>
      </c>
      <c r="B119" s="124" t="s">
        <v>48</v>
      </c>
      <c r="C119" s="99"/>
      <c r="D119" s="100"/>
    </row>
    <row r="120" spans="1:4" ht="15" customHeight="1">
      <c r="A120" s="107" t="s">
        <v>117</v>
      </c>
      <c r="B120" s="124" t="s">
        <v>48</v>
      </c>
      <c r="C120" s="99"/>
      <c r="D120" s="100"/>
    </row>
    <row r="121" spans="1:4" ht="15" customHeight="1">
      <c r="A121" s="107" t="s">
        <v>118</v>
      </c>
      <c r="B121" s="124" t="s">
        <v>48</v>
      </c>
      <c r="C121" s="99"/>
      <c r="D121" s="100"/>
    </row>
    <row r="122" spans="1:4" ht="15" customHeight="1">
      <c r="A122" s="107" t="s">
        <v>119</v>
      </c>
      <c r="B122" s="124" t="s">
        <v>48</v>
      </c>
      <c r="C122" s="99"/>
      <c r="D122" s="100"/>
    </row>
    <row r="123" spans="1:4" ht="15" customHeight="1">
      <c r="A123" s="107" t="s">
        <v>120</v>
      </c>
      <c r="B123" s="124" t="s">
        <v>26</v>
      </c>
      <c r="C123" s="99"/>
      <c r="D123" s="100">
        <v>350000</v>
      </c>
    </row>
    <row r="124" spans="1:4" ht="15" customHeight="1">
      <c r="A124" s="107" t="s">
        <v>120</v>
      </c>
      <c r="B124" s="124" t="s">
        <v>48</v>
      </c>
      <c r="C124" s="99"/>
      <c r="D124" s="100"/>
    </row>
    <row r="125" spans="1:4" ht="15" customHeight="1">
      <c r="A125" s="107" t="s">
        <v>121</v>
      </c>
      <c r="B125" s="124" t="s">
        <v>48</v>
      </c>
      <c r="C125" s="99"/>
      <c r="D125" s="100">
        <v>3000</v>
      </c>
    </row>
    <row r="126" spans="1:4" ht="15" customHeight="1">
      <c r="A126" s="125" t="s">
        <v>122</v>
      </c>
      <c r="B126" s="124" t="s">
        <v>26</v>
      </c>
      <c r="C126" s="99"/>
      <c r="D126" s="100">
        <v>22000</v>
      </c>
    </row>
    <row r="127" spans="1:4" ht="15" customHeight="1">
      <c r="A127" s="125" t="s">
        <v>122</v>
      </c>
      <c r="B127" s="124" t="s">
        <v>48</v>
      </c>
      <c r="C127" s="99"/>
      <c r="D127" s="100">
        <v>35000</v>
      </c>
    </row>
    <row r="128" spans="1:4" ht="15" customHeight="1">
      <c r="A128" s="125" t="s">
        <v>123</v>
      </c>
      <c r="B128" s="98" t="s">
        <v>48</v>
      </c>
      <c r="C128" s="126"/>
      <c r="D128" s="127">
        <v>6000</v>
      </c>
    </row>
    <row r="129" spans="1:4" ht="15" customHeight="1" thickBot="1">
      <c r="A129" s="128" t="s">
        <v>124</v>
      </c>
      <c r="B129" s="129" t="s">
        <v>48</v>
      </c>
      <c r="C129" s="130"/>
      <c r="D129" s="131"/>
    </row>
    <row r="130" spans="1:4" ht="15" customHeight="1" thickBot="1">
      <c r="A130" s="132" t="s">
        <v>27</v>
      </c>
      <c r="B130" s="133"/>
      <c r="C130" s="134">
        <f>C69+C70+C75+C76+C77+C78+C81+C85+C97+C109+C118+C115</f>
        <v>0</v>
      </c>
      <c r="D130" s="134">
        <f>D69+D70+D75+D76+D77+D78+D81+D85+D97+D109+D118+D115+D68+D74</f>
        <v>4285614</v>
      </c>
    </row>
    <row r="131" spans="1:4" ht="15" customHeight="1">
      <c r="A131" s="94" t="s">
        <v>19</v>
      </c>
      <c r="B131" s="135" t="s">
        <v>49</v>
      </c>
      <c r="C131" s="136"/>
      <c r="D131" s="137">
        <v>7969189</v>
      </c>
    </row>
    <row r="132" spans="1:4" ht="15" customHeight="1">
      <c r="A132" s="94" t="s">
        <v>21</v>
      </c>
      <c r="B132" s="138" t="s">
        <v>50</v>
      </c>
      <c r="C132" s="105">
        <f>C133+C134</f>
        <v>0</v>
      </c>
      <c r="D132" s="103">
        <f>D133+D134</f>
        <v>30000</v>
      </c>
    </row>
    <row r="133" spans="1:4" ht="15" customHeight="1">
      <c r="A133" s="97" t="s">
        <v>73</v>
      </c>
      <c r="B133" s="139" t="s">
        <v>50</v>
      </c>
      <c r="C133" s="102"/>
      <c r="D133" s="100"/>
    </row>
    <row r="134" spans="1:4" ht="15" customHeight="1">
      <c r="A134" s="97" t="s">
        <v>74</v>
      </c>
      <c r="B134" s="139" t="s">
        <v>50</v>
      </c>
      <c r="C134" s="102"/>
      <c r="D134" s="100">
        <v>30000</v>
      </c>
    </row>
    <row r="135" spans="1:4" ht="15" customHeight="1">
      <c r="A135" s="94" t="s">
        <v>23</v>
      </c>
      <c r="B135" s="138" t="s">
        <v>51</v>
      </c>
      <c r="C135" s="105"/>
      <c r="D135" s="103">
        <v>2390757</v>
      </c>
    </row>
    <row r="136" spans="1:4" ht="15" customHeight="1">
      <c r="A136" s="94" t="s">
        <v>125</v>
      </c>
      <c r="B136" s="140"/>
      <c r="C136" s="96">
        <f>SUM(C137:C138)</f>
        <v>0</v>
      </c>
      <c r="D136" s="122">
        <f>SUM(D137:D138)</f>
        <v>120000</v>
      </c>
    </row>
    <row r="137" spans="1:4" ht="15" customHeight="1">
      <c r="A137" s="97" t="s">
        <v>126</v>
      </c>
      <c r="B137" s="139" t="s">
        <v>52</v>
      </c>
      <c r="C137" s="102"/>
      <c r="D137" s="100">
        <v>20000</v>
      </c>
    </row>
    <row r="138" spans="1:4" ht="15" customHeight="1">
      <c r="A138" s="141" t="s">
        <v>127</v>
      </c>
      <c r="B138" s="139" t="s">
        <v>53</v>
      </c>
      <c r="C138" s="102"/>
      <c r="D138" s="100">
        <v>100000</v>
      </c>
    </row>
    <row r="139" spans="1:4" ht="15" customHeight="1">
      <c r="A139" s="94" t="s">
        <v>76</v>
      </c>
      <c r="B139" s="138" t="s">
        <v>54</v>
      </c>
      <c r="C139" s="105">
        <f>SUM(C140:C141)</f>
        <v>0</v>
      </c>
      <c r="D139" s="103">
        <f>SUM(D140:D141)</f>
        <v>7500</v>
      </c>
    </row>
    <row r="140" spans="1:4" ht="15" customHeight="1">
      <c r="A140" s="106" t="s">
        <v>77</v>
      </c>
      <c r="B140" s="139" t="s">
        <v>54</v>
      </c>
      <c r="C140" s="102"/>
      <c r="D140" s="100">
        <v>7500</v>
      </c>
    </row>
    <row r="141" spans="1:4" ht="15" customHeight="1">
      <c r="A141" s="106" t="s">
        <v>78</v>
      </c>
      <c r="B141" s="139" t="s">
        <v>54</v>
      </c>
      <c r="C141" s="102"/>
      <c r="D141" s="100"/>
    </row>
    <row r="142" spans="1:4" ht="15" customHeight="1">
      <c r="A142" s="94" t="s">
        <v>83</v>
      </c>
      <c r="B142" s="138" t="s">
        <v>55</v>
      </c>
      <c r="C142" s="105"/>
      <c r="D142" s="103">
        <f>SUM(D143:D144)</f>
        <v>3100</v>
      </c>
    </row>
    <row r="143" spans="1:5" s="142" customFormat="1" ht="15" customHeight="1">
      <c r="A143" s="107" t="s">
        <v>84</v>
      </c>
      <c r="B143" s="139" t="s">
        <v>55</v>
      </c>
      <c r="C143" s="102"/>
      <c r="D143" s="100">
        <v>1600</v>
      </c>
      <c r="E143" s="4"/>
    </row>
    <row r="144" spans="1:5" s="142" customFormat="1" ht="15" customHeight="1">
      <c r="A144" s="106" t="s">
        <v>128</v>
      </c>
      <c r="B144" s="139" t="s">
        <v>55</v>
      </c>
      <c r="C144" s="102"/>
      <c r="D144" s="100">
        <v>1500</v>
      </c>
      <c r="E144" s="4"/>
    </row>
    <row r="145" spans="1:4" ht="15" customHeight="1">
      <c r="A145" s="94" t="s">
        <v>95</v>
      </c>
      <c r="B145" s="138" t="s">
        <v>56</v>
      </c>
      <c r="C145" s="105">
        <f>SUM(C150:C150)</f>
        <v>0</v>
      </c>
      <c r="D145" s="103">
        <f>SUM(D146:D150)</f>
        <v>144000</v>
      </c>
    </row>
    <row r="146" spans="1:5" ht="15" customHeight="1">
      <c r="A146" s="107" t="s">
        <v>129</v>
      </c>
      <c r="B146" s="139" t="s">
        <v>56</v>
      </c>
      <c r="C146" s="105"/>
      <c r="D146" s="100">
        <v>55000</v>
      </c>
      <c r="E146" s="142"/>
    </row>
    <row r="147" spans="1:4" ht="15" customHeight="1">
      <c r="A147" s="107" t="s">
        <v>130</v>
      </c>
      <c r="B147" s="139" t="s">
        <v>56</v>
      </c>
      <c r="C147" s="105"/>
      <c r="D147" s="100">
        <v>40000</v>
      </c>
    </row>
    <row r="148" spans="1:4" ht="15" customHeight="1">
      <c r="A148" s="107" t="s">
        <v>102</v>
      </c>
      <c r="B148" s="139" t="s">
        <v>56</v>
      </c>
      <c r="C148" s="105"/>
      <c r="D148" s="100">
        <v>40000</v>
      </c>
    </row>
    <row r="149" spans="1:4" ht="15" customHeight="1">
      <c r="A149" s="107" t="s">
        <v>103</v>
      </c>
      <c r="B149" s="139" t="s">
        <v>56</v>
      </c>
      <c r="C149" s="105"/>
      <c r="D149" s="100">
        <v>9000</v>
      </c>
    </row>
    <row r="150" spans="1:4" ht="15" customHeight="1">
      <c r="A150" s="97" t="s">
        <v>131</v>
      </c>
      <c r="B150" s="139" t="s">
        <v>56</v>
      </c>
      <c r="C150" s="102"/>
      <c r="D150" s="100"/>
    </row>
    <row r="151" spans="1:4" ht="15" customHeight="1">
      <c r="A151" s="94" t="s">
        <v>46</v>
      </c>
      <c r="B151" s="138" t="s">
        <v>57</v>
      </c>
      <c r="C151" s="105"/>
      <c r="D151" s="103">
        <f>SUM(D152:D153)</f>
        <v>40000</v>
      </c>
    </row>
    <row r="152" spans="1:4" ht="15" customHeight="1">
      <c r="A152" s="97" t="s">
        <v>132</v>
      </c>
      <c r="B152" s="139" t="s">
        <v>57</v>
      </c>
      <c r="C152" s="102"/>
      <c r="D152" s="100">
        <v>40000</v>
      </c>
    </row>
    <row r="153" spans="1:4" ht="15" customHeight="1">
      <c r="A153" s="106" t="s">
        <v>133</v>
      </c>
      <c r="B153" s="139" t="s">
        <v>57</v>
      </c>
      <c r="C153" s="102"/>
      <c r="D153" s="100"/>
    </row>
    <row r="154" spans="1:4" ht="15" customHeight="1">
      <c r="A154" s="143" t="s">
        <v>25</v>
      </c>
      <c r="B154" s="144" t="s">
        <v>58</v>
      </c>
      <c r="C154" s="145">
        <f>SUM(C155:C157)</f>
        <v>0</v>
      </c>
      <c r="D154" s="103">
        <f>SUM(D155:D157)</f>
        <v>299000</v>
      </c>
    </row>
    <row r="155" spans="1:4" ht="15" customHeight="1">
      <c r="A155" s="121" t="s">
        <v>117</v>
      </c>
      <c r="B155" s="146" t="s">
        <v>58</v>
      </c>
      <c r="C155" s="99"/>
      <c r="D155" s="100">
        <v>250000</v>
      </c>
    </row>
    <row r="156" spans="1:4" ht="15" customHeight="1">
      <c r="A156" s="97" t="s">
        <v>118</v>
      </c>
      <c r="B156" s="146" t="s">
        <v>58</v>
      </c>
      <c r="C156" s="102"/>
      <c r="D156" s="100">
        <v>40000</v>
      </c>
    </row>
    <row r="157" spans="1:4" ht="23.25" customHeight="1" thickBot="1">
      <c r="A157" s="141" t="s">
        <v>134</v>
      </c>
      <c r="B157" s="146" t="s">
        <v>58</v>
      </c>
      <c r="C157" s="102"/>
      <c r="D157" s="100">
        <v>9000</v>
      </c>
    </row>
    <row r="158" spans="1:4" ht="15" customHeight="1" thickBot="1">
      <c r="A158" s="132" t="s">
        <v>27</v>
      </c>
      <c r="B158" s="133"/>
      <c r="C158" s="147">
        <f>C154+C151+C145+C139+C136+C135+C132+C131</f>
        <v>0</v>
      </c>
      <c r="D158" s="134">
        <f>D131+D132+D135+D136+D139+D142+D145+D151+D154</f>
        <v>11003546</v>
      </c>
    </row>
    <row r="159" spans="1:4" ht="15" customHeight="1">
      <c r="A159" s="94" t="s">
        <v>19</v>
      </c>
      <c r="B159" s="144" t="s">
        <v>59</v>
      </c>
      <c r="C159" s="148"/>
      <c r="D159" s="91">
        <v>1420000</v>
      </c>
    </row>
    <row r="160" spans="1:4" ht="15" customHeight="1">
      <c r="A160" s="120" t="s">
        <v>21</v>
      </c>
      <c r="B160" s="138" t="s">
        <v>60</v>
      </c>
      <c r="C160" s="96">
        <f>C161</f>
        <v>0</v>
      </c>
      <c r="D160" s="103">
        <f>D161</f>
        <v>1000</v>
      </c>
    </row>
    <row r="161" spans="1:4" ht="15" customHeight="1">
      <c r="A161" s="97" t="s">
        <v>74</v>
      </c>
      <c r="B161" s="139" t="s">
        <v>60</v>
      </c>
      <c r="C161" s="101"/>
      <c r="D161" s="100">
        <v>1000</v>
      </c>
    </row>
    <row r="162" spans="1:4" ht="15" customHeight="1">
      <c r="A162" s="94" t="s">
        <v>23</v>
      </c>
      <c r="B162" s="138" t="s">
        <v>61</v>
      </c>
      <c r="C162" s="96"/>
      <c r="D162" s="103">
        <v>426000</v>
      </c>
    </row>
    <row r="163" spans="1:4" ht="15" customHeight="1">
      <c r="A163" s="120" t="s">
        <v>34</v>
      </c>
      <c r="B163" s="138" t="s">
        <v>62</v>
      </c>
      <c r="C163" s="105">
        <f>C164</f>
        <v>0</v>
      </c>
      <c r="D163" s="103">
        <f>D164</f>
        <v>2000</v>
      </c>
    </row>
    <row r="164" spans="1:4" ht="15" customHeight="1">
      <c r="A164" s="106" t="s">
        <v>77</v>
      </c>
      <c r="B164" s="139" t="s">
        <v>62</v>
      </c>
      <c r="C164" s="102"/>
      <c r="D164" s="100">
        <v>2000</v>
      </c>
    </row>
    <row r="165" spans="1:4" ht="15" customHeight="1">
      <c r="A165" s="94" t="s">
        <v>41</v>
      </c>
      <c r="B165" s="138" t="s">
        <v>63</v>
      </c>
      <c r="C165" s="105">
        <f>C166</f>
        <v>0</v>
      </c>
      <c r="D165" s="103">
        <f>D166</f>
        <v>2300</v>
      </c>
    </row>
    <row r="166" spans="1:4" ht="15" customHeight="1">
      <c r="A166" s="107" t="s">
        <v>101</v>
      </c>
      <c r="B166" s="139" t="s">
        <v>63</v>
      </c>
      <c r="C166" s="149"/>
      <c r="D166" s="150">
        <v>2300</v>
      </c>
    </row>
    <row r="167" spans="1:4" ht="15" customHeight="1" thickBot="1">
      <c r="A167" s="151" t="s">
        <v>25</v>
      </c>
      <c r="B167" s="152" t="s">
        <v>64</v>
      </c>
      <c r="C167" s="153"/>
      <c r="D167" s="154">
        <v>20000</v>
      </c>
    </row>
    <row r="168" spans="1:4" ht="15" customHeight="1" thickBot="1">
      <c r="A168" s="132" t="s">
        <v>27</v>
      </c>
      <c r="B168" s="133"/>
      <c r="C168" s="155">
        <f>C159+C160+C162+C163+C165+C167</f>
        <v>0</v>
      </c>
      <c r="D168" s="155">
        <f>D159+D160+D162+D163+D165+D167</f>
        <v>1871300</v>
      </c>
    </row>
    <row r="169" spans="1:4" ht="15" customHeight="1" thickBot="1">
      <c r="A169" s="156" t="s">
        <v>21</v>
      </c>
      <c r="B169" s="157" t="s">
        <v>65</v>
      </c>
      <c r="C169" s="147"/>
      <c r="D169" s="134">
        <v>700000</v>
      </c>
    </row>
    <row r="170" spans="1:4" ht="15" customHeight="1" thickBot="1">
      <c r="A170" s="132" t="s">
        <v>25</v>
      </c>
      <c r="B170" s="157" t="s">
        <v>66</v>
      </c>
      <c r="C170" s="147"/>
      <c r="D170" s="134">
        <v>8508</v>
      </c>
    </row>
    <row r="171" spans="1:4" ht="15" customHeight="1">
      <c r="A171" s="158" t="s">
        <v>67</v>
      </c>
      <c r="B171" s="146" t="s">
        <v>68</v>
      </c>
      <c r="C171" s="148"/>
      <c r="D171" s="159">
        <v>5000</v>
      </c>
    </row>
    <row r="172" spans="1:4" ht="15" customHeight="1" thickBot="1">
      <c r="A172" s="160" t="s">
        <v>69</v>
      </c>
      <c r="B172" s="161" t="s">
        <v>70</v>
      </c>
      <c r="C172" s="153"/>
      <c r="D172" s="150">
        <v>145000</v>
      </c>
    </row>
    <row r="173" spans="1:4" ht="15" customHeight="1" thickBot="1">
      <c r="A173" s="132" t="s">
        <v>27</v>
      </c>
      <c r="B173" s="162"/>
      <c r="C173" s="147"/>
      <c r="D173" s="134">
        <f>SUM(D171:D172)</f>
        <v>150000</v>
      </c>
    </row>
    <row r="174" spans="1:4" ht="15" customHeight="1" thickBot="1">
      <c r="A174" s="163" t="s">
        <v>71</v>
      </c>
      <c r="B174" s="164"/>
      <c r="C174" s="165">
        <f>C158+C130+C170+C169</f>
        <v>0</v>
      </c>
      <c r="D174" s="165">
        <f>D158+D130+D170+D169+D168+D173</f>
        <v>18018968</v>
      </c>
    </row>
    <row r="175" spans="1:4" ht="14.25" customHeight="1">
      <c r="A175" s="166"/>
      <c r="B175" s="167"/>
      <c r="C175" s="168"/>
      <c r="D175" s="168"/>
    </row>
    <row r="176" spans="1:4" ht="14.25" customHeight="1">
      <c r="A176" s="2" t="s">
        <v>135</v>
      </c>
      <c r="B176" s="2"/>
      <c r="C176" s="2" t="s">
        <v>136</v>
      </c>
      <c r="D176" s="2"/>
    </row>
    <row r="177" spans="1:4" ht="14.25" customHeight="1">
      <c r="A177" s="2"/>
      <c r="B177" s="2"/>
      <c r="C177" s="2" t="s">
        <v>136</v>
      </c>
      <c r="D177" s="2"/>
    </row>
    <row r="178" spans="1:4" ht="14.25" customHeight="1">
      <c r="A178" s="2" t="s">
        <v>137</v>
      </c>
      <c r="B178" s="2"/>
      <c r="C178" s="2"/>
      <c r="D178" s="2"/>
    </row>
    <row r="179" spans="1:4" ht="15.75" customHeight="1">
      <c r="A179" s="2"/>
      <c r="B179" s="2"/>
      <c r="C179" s="2"/>
      <c r="D179" s="2"/>
    </row>
    <row r="180" spans="1:4" ht="15.75" customHeight="1">
      <c r="A180" s="2"/>
      <c r="B180" s="2"/>
      <c r="C180" s="2"/>
      <c r="D180" s="2"/>
    </row>
    <row r="181" spans="1:4" ht="14.25" customHeight="1">
      <c r="A181" s="2" t="s">
        <v>138</v>
      </c>
      <c r="B181" s="2"/>
      <c r="C181" s="2"/>
      <c r="D181" s="2"/>
    </row>
    <row r="182" spans="1:4" ht="15.75" customHeight="1">
      <c r="A182" s="2"/>
      <c r="B182" s="2"/>
      <c r="C182" s="2"/>
      <c r="D182" s="2"/>
    </row>
    <row r="183" spans="1:4" ht="15.75" customHeight="1">
      <c r="A183" s="2" t="s">
        <v>139</v>
      </c>
      <c r="B183" s="2"/>
      <c r="C183" s="2"/>
      <c r="D183" s="2"/>
    </row>
    <row r="184" ht="15.75" customHeight="1"/>
    <row r="185" spans="1:5" ht="15.75" customHeight="1">
      <c r="A185" s="169"/>
      <c r="B185" s="170"/>
      <c r="C185" s="168"/>
      <c r="D185" s="168"/>
      <c r="E185" s="140"/>
    </row>
    <row r="186" spans="1:5" ht="22.5" customHeight="1">
      <c r="A186" s="171"/>
      <c r="B186" s="172"/>
      <c r="C186" s="173"/>
      <c r="D186" s="173"/>
      <c r="E186" s="140"/>
    </row>
    <row r="187" spans="1:5" ht="15" customHeight="1">
      <c r="A187" s="174"/>
      <c r="B187" s="172"/>
      <c r="C187" s="173"/>
      <c r="D187" s="173"/>
      <c r="E187" s="140"/>
    </row>
    <row r="188" spans="1:5" ht="23.25" customHeight="1">
      <c r="A188" s="175"/>
      <c r="B188" s="170"/>
      <c r="C188" s="168"/>
      <c r="D188" s="168"/>
      <c r="E188" s="140"/>
    </row>
    <row r="189" spans="1:5" ht="14.25" customHeight="1">
      <c r="A189" s="171"/>
      <c r="B189" s="172"/>
      <c r="C189" s="173"/>
      <c r="D189" s="176"/>
      <c r="E189" s="140"/>
    </row>
    <row r="190" spans="1:5" ht="16.5" customHeight="1">
      <c r="A190" s="174"/>
      <c r="B190" s="172"/>
      <c r="C190" s="173"/>
      <c r="D190" s="176"/>
      <c r="E190" s="140"/>
    </row>
    <row r="191" spans="1:5" ht="24" customHeight="1">
      <c r="A191" s="171"/>
      <c r="B191" s="172"/>
      <c r="C191" s="173"/>
      <c r="D191" s="173"/>
      <c r="E191" s="140"/>
    </row>
    <row r="192" spans="1:5" ht="12.75">
      <c r="A192" s="166"/>
      <c r="B192" s="166"/>
      <c r="C192" s="168"/>
      <c r="D192" s="168"/>
      <c r="E192" s="140"/>
    </row>
    <row r="193" spans="1:5" ht="12.75">
      <c r="A193" s="177"/>
      <c r="B193" s="178"/>
      <c r="C193" s="179"/>
      <c r="D193" s="179"/>
      <c r="E193" s="140"/>
    </row>
    <row r="194" spans="1:5" ht="12.75">
      <c r="A194" s="180"/>
      <c r="B194" s="181"/>
      <c r="C194" s="182"/>
      <c r="D194" s="182"/>
      <c r="E194" s="140"/>
    </row>
    <row r="195" spans="1:5" ht="12.75">
      <c r="A195" s="180"/>
      <c r="B195" s="181"/>
      <c r="C195" s="182"/>
      <c r="D195" s="182"/>
      <c r="E195" s="140"/>
    </row>
    <row r="196" spans="1:5" ht="12.75">
      <c r="A196" s="166"/>
      <c r="B196" s="166"/>
      <c r="C196" s="168"/>
      <c r="D196" s="168"/>
      <c r="E196" s="140"/>
    </row>
    <row r="197" spans="1:5" ht="12.75">
      <c r="A197" s="166"/>
      <c r="B197" s="166"/>
      <c r="C197" s="183"/>
      <c r="D197" s="183"/>
      <c r="E197" s="140"/>
    </row>
    <row r="198" spans="1:5" ht="12.75">
      <c r="A198" s="166"/>
      <c r="B198" s="166"/>
      <c r="C198" s="183"/>
      <c r="D198" s="183"/>
      <c r="E198" s="140"/>
    </row>
    <row r="199" spans="1:5" ht="12.75">
      <c r="A199" s="184"/>
      <c r="B199" s="184"/>
      <c r="C199" s="184"/>
      <c r="D199" s="184"/>
      <c r="E199" s="140"/>
    </row>
    <row r="200" spans="1:5" ht="12.75">
      <c r="A200" s="184"/>
      <c r="B200" s="184"/>
      <c r="C200" s="184"/>
      <c r="D200" s="184"/>
      <c r="E200" s="140"/>
    </row>
    <row r="201" spans="1:5" ht="12.75">
      <c r="A201" s="184"/>
      <c r="B201" s="184"/>
      <c r="C201" s="184"/>
      <c r="D201" s="184"/>
      <c r="E201" s="140"/>
    </row>
    <row r="202" spans="1:5" ht="12.75">
      <c r="A202" s="184"/>
      <c r="B202" s="184"/>
      <c r="C202" s="184"/>
      <c r="D202" s="184"/>
      <c r="E202" s="140"/>
    </row>
    <row r="203" spans="1:5" ht="12.75">
      <c r="A203" s="184"/>
      <c r="B203" s="184"/>
      <c r="C203" s="184"/>
      <c r="D203" s="184"/>
      <c r="E203" s="140"/>
    </row>
    <row r="204" spans="1:5" ht="12.75">
      <c r="A204" s="184"/>
      <c r="B204" s="184"/>
      <c r="C204" s="184"/>
      <c r="D204" s="184"/>
      <c r="E204" s="140"/>
    </row>
    <row r="205" spans="1:5" ht="12.75">
      <c r="A205" s="184"/>
      <c r="B205" s="184"/>
      <c r="C205" s="184"/>
      <c r="D205" s="184"/>
      <c r="E205" s="140"/>
    </row>
    <row r="206" spans="1:5" ht="12.75">
      <c r="A206" s="184"/>
      <c r="B206" s="184"/>
      <c r="C206" s="184"/>
      <c r="D206" s="184"/>
      <c r="E206" s="140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0"/>
      <c r="B209" s="140"/>
      <c r="C209" s="140"/>
      <c r="D209" s="140"/>
      <c r="E209" s="140"/>
    </row>
    <row r="210" spans="1:5" ht="12.75">
      <c r="A210" s="140"/>
      <c r="B210" s="140"/>
      <c r="C210" s="140"/>
      <c r="D210" s="140"/>
      <c r="E210" s="140"/>
    </row>
  </sheetData>
  <mergeCells count="19">
    <mergeCell ref="A68:A69"/>
    <mergeCell ref="A74:A75"/>
    <mergeCell ref="A76:A77"/>
    <mergeCell ref="A35:A36"/>
    <mergeCell ref="A38:A39"/>
    <mergeCell ref="A44:A45"/>
    <mergeCell ref="A67:C67"/>
    <mergeCell ref="A18:D18"/>
    <mergeCell ref="A22:A23"/>
    <mergeCell ref="A28:A29"/>
    <mergeCell ref="A32:A33"/>
    <mergeCell ref="A10:D10"/>
    <mergeCell ref="A11:D11"/>
    <mergeCell ref="A13:C13"/>
    <mergeCell ref="A15:C15"/>
    <mergeCell ref="C1:D1"/>
    <mergeCell ref="C3:D3"/>
    <mergeCell ref="C4:D4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obrmedgora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2nd</dc:creator>
  <cp:keywords/>
  <dc:description/>
  <cp:lastModifiedBy>2nd</cp:lastModifiedBy>
  <dcterms:created xsi:type="dcterms:W3CDTF">2013-12-25T11:07:59Z</dcterms:created>
  <dcterms:modified xsi:type="dcterms:W3CDTF">2013-12-25T11:08:05Z</dcterms:modified>
  <cp:category/>
  <cp:version/>
  <cp:contentType/>
  <cp:contentStatus/>
</cp:coreProperties>
</file>